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ADB54255-4566-43B6-B289-3273034A14C8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Généralités" sheetId="1" r:id="rId1"/>
    <sheet name="Comment te sens tu" sheetId="2" r:id="rId2"/>
    <sheet name="Comment cela se passe t il avec" sheetId="3" r:id="rId3"/>
    <sheet name="être embêté" sheetId="4" r:id="rId4"/>
    <sheet name="En savoir plus" sheetId="5" r:id="rId5"/>
    <sheet name="Graphiques" sheetId="6" r:id="rId6"/>
    <sheet name="Généralités (2)" sheetId="7" state="hidden" r:id="rId7"/>
    <sheet name="Comment cela se passe t il ave2" sheetId="8" state="hidden" r:id="rId8"/>
    <sheet name="Comment te sens tu 2" sheetId="9" state="hidden" r:id="rId9"/>
    <sheet name="TOTAUX" sheetId="10" state="hidden" r:id="rId10"/>
    <sheet name="être embêté (2)" sheetId="11" state="hidden" r:id="rId11"/>
    <sheet name="En savoir plus (2)" sheetId="12" state="hidden" r:id="rId12"/>
    <sheet name="Variables de réponses" sheetId="13" state="hidden" r:id="rId13"/>
    <sheet name="Variables de réponses2" sheetId="14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2" l="1"/>
  <c r="D4" i="12"/>
  <c r="C4" i="12"/>
  <c r="B4" i="12"/>
  <c r="F3" i="12"/>
  <c r="D3" i="12"/>
  <c r="C3" i="12"/>
  <c r="B3" i="12"/>
  <c r="E4" i="11"/>
  <c r="D4" i="11"/>
  <c r="C4" i="11"/>
  <c r="B4" i="11"/>
  <c r="E3" i="11"/>
  <c r="D3" i="11"/>
  <c r="C3" i="11"/>
  <c r="B3" i="11"/>
  <c r="J13" i="9"/>
  <c r="I13" i="9"/>
  <c r="K12" i="9"/>
  <c r="F11" i="9"/>
  <c r="F15" i="9" s="1"/>
  <c r="E11" i="9"/>
  <c r="E15" i="9" s="1"/>
  <c r="K7" i="9"/>
  <c r="J7" i="9"/>
  <c r="I7" i="9"/>
  <c r="H7" i="9"/>
  <c r="H14" i="9" s="1"/>
  <c r="G7" i="9"/>
  <c r="G14" i="9" s="1"/>
  <c r="F7" i="9"/>
  <c r="E7" i="9"/>
  <c r="K6" i="9"/>
  <c r="K14" i="9" s="1"/>
  <c r="J6" i="9"/>
  <c r="J14" i="9" s="1"/>
  <c r="I6" i="9"/>
  <c r="I14" i="9" s="1"/>
  <c r="H6" i="9"/>
  <c r="G6" i="9"/>
  <c r="F6" i="9"/>
  <c r="F14" i="9" s="1"/>
  <c r="E6" i="9"/>
  <c r="E14" i="9" s="1"/>
  <c r="D6" i="9"/>
  <c r="C6" i="9"/>
  <c r="B6" i="9"/>
  <c r="K5" i="9"/>
  <c r="K13" i="9" s="1"/>
  <c r="J5" i="9"/>
  <c r="I5" i="9"/>
  <c r="H5" i="9"/>
  <c r="H13" i="9" s="1"/>
  <c r="G5" i="9"/>
  <c r="G13" i="9" s="1"/>
  <c r="F5" i="9"/>
  <c r="F13" i="9" s="1"/>
  <c r="E5" i="9"/>
  <c r="E13" i="9" s="1"/>
  <c r="D5" i="9"/>
  <c r="D13" i="9" s="1"/>
  <c r="C5" i="9"/>
  <c r="B5" i="9"/>
  <c r="K4" i="9"/>
  <c r="J4" i="9"/>
  <c r="J12" i="9" s="1"/>
  <c r="I4" i="9"/>
  <c r="I12" i="9" s="1"/>
  <c r="H4" i="9"/>
  <c r="H12" i="9" s="1"/>
  <c r="G4" i="9"/>
  <c r="G12" i="9" s="1"/>
  <c r="F4" i="9"/>
  <c r="F12" i="9" s="1"/>
  <c r="E4" i="9"/>
  <c r="E12" i="9" s="1"/>
  <c r="D4" i="9"/>
  <c r="C4" i="9"/>
  <c r="B4" i="9"/>
  <c r="K3" i="9"/>
  <c r="K11" i="9" s="1"/>
  <c r="K15" i="9" s="1"/>
  <c r="J3" i="9"/>
  <c r="J11" i="9" s="1"/>
  <c r="J15" i="9" s="1"/>
  <c r="I3" i="9"/>
  <c r="I11" i="9" s="1"/>
  <c r="I15" i="9" s="1"/>
  <c r="H3" i="9"/>
  <c r="H11" i="9" s="1"/>
  <c r="H15" i="9" s="1"/>
  <c r="G3" i="9"/>
  <c r="G11" i="9" s="1"/>
  <c r="G15" i="9" s="1"/>
  <c r="F3" i="9"/>
  <c r="E3" i="9"/>
  <c r="D3" i="9"/>
  <c r="D7" i="9" s="1"/>
  <c r="D12" i="9" s="1"/>
  <c r="C3" i="9"/>
  <c r="B3" i="9"/>
  <c r="O6" i="8"/>
  <c r="O13" i="8" s="1"/>
  <c r="N6" i="8"/>
  <c r="N13" i="8" s="1"/>
  <c r="M6" i="8"/>
  <c r="L6" i="8"/>
  <c r="K6" i="8"/>
  <c r="J6" i="8"/>
  <c r="I6" i="8"/>
  <c r="H6" i="8"/>
  <c r="G6" i="8"/>
  <c r="G13" i="8" s="1"/>
  <c r="F6" i="8"/>
  <c r="F13" i="8" s="1"/>
  <c r="E6" i="8"/>
  <c r="D6" i="8"/>
  <c r="C6" i="8"/>
  <c r="B6" i="8"/>
  <c r="O5" i="8"/>
  <c r="O12" i="8" s="1"/>
  <c r="N5" i="8"/>
  <c r="M5" i="8"/>
  <c r="M12" i="8" s="1"/>
  <c r="L5" i="8"/>
  <c r="L12" i="8" s="1"/>
  <c r="K5" i="8"/>
  <c r="J5" i="8"/>
  <c r="I5" i="8"/>
  <c r="H5" i="8"/>
  <c r="G5" i="8"/>
  <c r="G12" i="8" s="1"/>
  <c r="F5" i="8"/>
  <c r="E5" i="8"/>
  <c r="E12" i="8" s="1"/>
  <c r="D5" i="8"/>
  <c r="D12" i="8" s="1"/>
  <c r="C5" i="8"/>
  <c r="B5" i="8"/>
  <c r="O4" i="8"/>
  <c r="N4" i="8"/>
  <c r="M4" i="8"/>
  <c r="M11" i="8" s="1"/>
  <c r="L4" i="8"/>
  <c r="K4" i="8"/>
  <c r="J4" i="8"/>
  <c r="I4" i="8"/>
  <c r="H4" i="8"/>
  <c r="G4" i="8"/>
  <c r="F4" i="8"/>
  <c r="E4" i="8"/>
  <c r="E11" i="8" s="1"/>
  <c r="D4" i="8"/>
  <c r="C4" i="8"/>
  <c r="B4" i="8"/>
  <c r="O3" i="8"/>
  <c r="O7" i="8" s="1"/>
  <c r="N3" i="8"/>
  <c r="N7" i="8" s="1"/>
  <c r="N10" i="8" s="1"/>
  <c r="N14" i="8" s="1"/>
  <c r="M3" i="8"/>
  <c r="M7" i="8" s="1"/>
  <c r="L3" i="8"/>
  <c r="L7" i="8" s="1"/>
  <c r="L13" i="8" s="1"/>
  <c r="K3" i="8"/>
  <c r="J3" i="8"/>
  <c r="I3" i="8"/>
  <c r="I7" i="8" s="1"/>
  <c r="H3" i="8"/>
  <c r="H7" i="8" s="1"/>
  <c r="H11" i="8" s="1"/>
  <c r="G3" i="8"/>
  <c r="G7" i="8" s="1"/>
  <c r="F3" i="8"/>
  <c r="F7" i="8" s="1"/>
  <c r="F10" i="8" s="1"/>
  <c r="F14" i="8" s="1"/>
  <c r="E3" i="8"/>
  <c r="E7" i="8" s="1"/>
  <c r="D3" i="8"/>
  <c r="D7" i="8" s="1"/>
  <c r="D13" i="8" s="1"/>
  <c r="C3" i="8"/>
  <c r="B3" i="8"/>
  <c r="D12" i="7"/>
  <c r="B12" i="7"/>
  <c r="C6" i="7"/>
  <c r="C5" i="7"/>
  <c r="E4" i="7"/>
  <c r="B4" i="7"/>
  <c r="B3" i="7"/>
  <c r="E3" i="7" s="1"/>
  <c r="B2" i="7"/>
  <c r="E2" i="7" s="1"/>
  <c r="E12" i="7" s="1"/>
  <c r="G307" i="6"/>
  <c r="G306" i="6"/>
  <c r="G10" i="8" l="1"/>
  <c r="G14" i="8" s="1"/>
  <c r="G11" i="8"/>
  <c r="O11" i="8"/>
  <c r="O10" i="8"/>
  <c r="O14" i="8" s="1"/>
  <c r="C13" i="9"/>
  <c r="B14" i="9"/>
  <c r="I11" i="8"/>
  <c r="I12" i="8"/>
  <c r="J10" i="8"/>
  <c r="J14" i="8" s="1"/>
  <c r="D11" i="8"/>
  <c r="L11" i="8"/>
  <c r="F12" i="8"/>
  <c r="N12" i="8"/>
  <c r="H13" i="8"/>
  <c r="D14" i="9"/>
  <c r="I13" i="8"/>
  <c r="N11" i="8"/>
  <c r="J13" i="8"/>
  <c r="B12" i="9"/>
  <c r="K10" i="8"/>
  <c r="K14" i="8" s="1"/>
  <c r="F11" i="8"/>
  <c r="H12" i="8"/>
  <c r="E10" i="8"/>
  <c r="E14" i="8" s="1"/>
  <c r="E13" i="8"/>
  <c r="M13" i="8"/>
  <c r="M10" i="8"/>
  <c r="M14" i="8" s="1"/>
  <c r="B7" i="8"/>
  <c r="B12" i="8" s="1"/>
  <c r="J7" i="8"/>
  <c r="J12" i="8" s="1"/>
  <c r="D10" i="8"/>
  <c r="D14" i="8" s="1"/>
  <c r="L10" i="8"/>
  <c r="L14" i="8" s="1"/>
  <c r="D11" i="9"/>
  <c r="D15" i="9" s="1"/>
  <c r="A3" i="10"/>
  <c r="B3" i="10"/>
  <c r="C7" i="8"/>
  <c r="C11" i="8" s="1"/>
  <c r="C3" i="10"/>
  <c r="C12" i="7"/>
  <c r="H10" i="8"/>
  <c r="H14" i="8" s="1"/>
  <c r="B7" i="9"/>
  <c r="B13" i="9" s="1"/>
  <c r="I10" i="8"/>
  <c r="I14" i="8" s="1"/>
  <c r="C7" i="9"/>
  <c r="C12" i="9" s="1"/>
  <c r="K7" i="8"/>
  <c r="G8" i="7" l="1"/>
  <c r="G7" i="7"/>
  <c r="G11" i="7"/>
  <c r="G10" i="7"/>
  <c r="F6" i="7"/>
  <c r="G9" i="7"/>
  <c r="C10" i="8"/>
  <c r="C14" i="8" s="1"/>
  <c r="J11" i="8"/>
  <c r="B11" i="8"/>
  <c r="K12" i="8"/>
  <c r="K13" i="8"/>
  <c r="B5" i="10"/>
  <c r="D15" i="10" s="1"/>
  <c r="B11" i="9"/>
  <c r="B15" i="9" s="1"/>
  <c r="C14" i="9"/>
  <c r="B10" i="8"/>
  <c r="B14" i="8" s="1"/>
  <c r="G16" i="10"/>
  <c r="C307" i="6"/>
  <c r="E305" i="6"/>
  <c r="F16" i="10"/>
  <c r="C15" i="10"/>
  <c r="E13" i="10"/>
  <c r="F304" i="6"/>
  <c r="C306" i="6"/>
  <c r="E307" i="6"/>
  <c r="G305" i="6"/>
  <c r="E16" i="10"/>
  <c r="G14" i="10"/>
  <c r="D13" i="10"/>
  <c r="F306" i="6"/>
  <c r="C305" i="6"/>
  <c r="E306" i="6"/>
  <c r="G304" i="6"/>
  <c r="E14" i="10"/>
  <c r="D16" i="10"/>
  <c r="F14" i="10"/>
  <c r="C13" i="10"/>
  <c r="C16" i="10"/>
  <c r="G15" i="10"/>
  <c r="F15" i="10"/>
  <c r="C14" i="10"/>
  <c r="D304" i="6"/>
  <c r="E15" i="10"/>
  <c r="G13" i="10"/>
  <c r="D307" i="6"/>
  <c r="F305" i="6"/>
  <c r="C304" i="6"/>
  <c r="D305" i="6"/>
  <c r="D306" i="6"/>
  <c r="D14" i="10"/>
  <c r="F307" i="6"/>
  <c r="E304" i="6"/>
  <c r="K11" i="8"/>
  <c r="C13" i="8"/>
  <c r="C12" i="8"/>
  <c r="B13" i="8"/>
  <c r="C11" i="9"/>
  <c r="C15" i="9" s="1"/>
  <c r="F5" i="7"/>
  <c r="F12" i="7" s="1"/>
  <c r="F13" i="10" l="1"/>
</calcChain>
</file>

<file path=xl/sharedStrings.xml><?xml version="1.0" encoding="utf-8"?>
<sst xmlns="http://schemas.openxmlformats.org/spreadsheetml/2006/main" count="1181" uniqueCount="281">
  <si>
    <t>Généralités</t>
  </si>
  <si>
    <t>Question</t>
  </si>
  <si>
    <t>Quelle est ta classe?</t>
  </si>
  <si>
    <t>Es-tu une fille ou un garçon?</t>
  </si>
  <si>
    <t>Année de naissance</t>
  </si>
  <si>
    <t>ELEVE1</t>
  </si>
  <si>
    <t>ELEVE2</t>
  </si>
  <si>
    <t>ELEVE3</t>
  </si>
  <si>
    <t>ELEVE4</t>
  </si>
  <si>
    <t>ELEVE5</t>
  </si>
  <si>
    <t>ELEVE6</t>
  </si>
  <si>
    <t>ELEVE7</t>
  </si>
  <si>
    <t>ELEVE8</t>
  </si>
  <si>
    <t>ELEVE9</t>
  </si>
  <si>
    <t>ELEVE10</t>
  </si>
  <si>
    <t>ELEVE11</t>
  </si>
  <si>
    <t>ELEVE12</t>
  </si>
  <si>
    <t>ELEVE13</t>
  </si>
  <si>
    <t>ELEVE14</t>
  </si>
  <si>
    <t>ELEVE15</t>
  </si>
  <si>
    <t>ELEVE16</t>
  </si>
  <si>
    <t>ELEVE17</t>
  </si>
  <si>
    <t>ELEVE18</t>
  </si>
  <si>
    <t>ELEVE19</t>
  </si>
  <si>
    <t>ELEVE20</t>
  </si>
  <si>
    <t>ELEVE21</t>
  </si>
  <si>
    <t>ELEVE22</t>
  </si>
  <si>
    <t>ELEVE23</t>
  </si>
  <si>
    <t>ELEVE24</t>
  </si>
  <si>
    <t>ELEVE25</t>
  </si>
  <si>
    <t>ELEVE26</t>
  </si>
  <si>
    <t>ELEVE27</t>
  </si>
  <si>
    <t>ELEVE28</t>
  </si>
  <si>
    <t>ELEVE29</t>
  </si>
  <si>
    <t>ELEVE30</t>
  </si>
  <si>
    <t>ELEVE31</t>
  </si>
  <si>
    <t>ELEVE32</t>
  </si>
  <si>
    <t>ELEVE33</t>
  </si>
  <si>
    <t>ELEVE34</t>
  </si>
  <si>
    <t>ELEVE35</t>
  </si>
  <si>
    <t>ELEVE36</t>
  </si>
  <si>
    <t>ELEVE37</t>
  </si>
  <si>
    <t>ELEVE38</t>
  </si>
  <si>
    <t>ELEVE39</t>
  </si>
  <si>
    <t>ELEVE40</t>
  </si>
  <si>
    <t>ELEVE41</t>
  </si>
  <si>
    <t>ELEVE42</t>
  </si>
  <si>
    <t>ELEVE43</t>
  </si>
  <si>
    <t>ELEVE44</t>
  </si>
  <si>
    <t>ELEVE45</t>
  </si>
  <si>
    <t>ELEVE46</t>
  </si>
  <si>
    <t>ELEVE47</t>
  </si>
  <si>
    <t>ELEVE48</t>
  </si>
  <si>
    <t>ELEVE49</t>
  </si>
  <si>
    <t>ELEVE50</t>
  </si>
  <si>
    <t>ELEVE51</t>
  </si>
  <si>
    <t>ELEVE52</t>
  </si>
  <si>
    <t>ELEVE53</t>
  </si>
  <si>
    <t>ELEVE54</t>
  </si>
  <si>
    <t>ELEVE55</t>
  </si>
  <si>
    <t>ELEVE56</t>
  </si>
  <si>
    <t>ELEVE57</t>
  </si>
  <si>
    <t>ELEVE58</t>
  </si>
  <si>
    <t>ELEVE59</t>
  </si>
  <si>
    <t>ELEVE60</t>
  </si>
  <si>
    <t>ELEVE61</t>
  </si>
  <si>
    <t>ELEVE62</t>
  </si>
  <si>
    <t>ELEVE63</t>
  </si>
  <si>
    <t>ELEVE64</t>
  </si>
  <si>
    <t>ELEVE65</t>
  </si>
  <si>
    <t>ELEVE66</t>
  </si>
  <si>
    <t>ELEVE67</t>
  </si>
  <si>
    <t>ELEVE68</t>
  </si>
  <si>
    <t>ELEVE69</t>
  </si>
  <si>
    <t>ELEVE70</t>
  </si>
  <si>
    <t>ELEVE71</t>
  </si>
  <si>
    <t>ELEVE72</t>
  </si>
  <si>
    <t>ELEVE73</t>
  </si>
  <si>
    <t>ELEVE74</t>
  </si>
  <si>
    <t>ELEVE75</t>
  </si>
  <si>
    <t>ELEVE76</t>
  </si>
  <si>
    <t>ELEVE77</t>
  </si>
  <si>
    <t>ELEVE78</t>
  </si>
  <si>
    <t>ELEVE79</t>
  </si>
  <si>
    <t>ELEVE80</t>
  </si>
  <si>
    <t>ELEVE81</t>
  </si>
  <si>
    <t>ELEVE82</t>
  </si>
  <si>
    <t>ELEVE83</t>
  </si>
  <si>
    <t>ELEVE84</t>
  </si>
  <si>
    <t>ELEVE85</t>
  </si>
  <si>
    <t>ELEVE86</t>
  </si>
  <si>
    <t>ELEVE87</t>
  </si>
  <si>
    <t>ELEVE88</t>
  </si>
  <si>
    <t>ELEVE89</t>
  </si>
  <si>
    <t>ELEVE90</t>
  </si>
  <si>
    <t>ELEVE91</t>
  </si>
  <si>
    <t>ELEVE92</t>
  </si>
  <si>
    <t>ELEVE93</t>
  </si>
  <si>
    <t>ELEVE94</t>
  </si>
  <si>
    <t>ELEVE95</t>
  </si>
  <si>
    <t>ELEVE96</t>
  </si>
  <si>
    <t>ELEVE97</t>
  </si>
  <si>
    <t>ELEVE98</t>
  </si>
  <si>
    <t>ELEVE99</t>
  </si>
  <si>
    <t>ELEVE100</t>
  </si>
  <si>
    <t>ELEVE101</t>
  </si>
  <si>
    <t>ELEVE102</t>
  </si>
  <si>
    <t>ELEVE103</t>
  </si>
  <si>
    <t>ELEVE104</t>
  </si>
  <si>
    <t>ELEVE105</t>
  </si>
  <si>
    <t>ELEVE106</t>
  </si>
  <si>
    <t>ELEVE107</t>
  </si>
  <si>
    <t>ELEVE108</t>
  </si>
  <si>
    <t>ELEVE109</t>
  </si>
  <si>
    <t>ELEVE110</t>
  </si>
  <si>
    <t>ELEVE111</t>
  </si>
  <si>
    <t>ELEVE112</t>
  </si>
  <si>
    <t>ELEVE113</t>
  </si>
  <si>
    <t>ELEVE114</t>
  </si>
  <si>
    <t>ELEVE115</t>
  </si>
  <si>
    <t>ELEVE116</t>
  </si>
  <si>
    <t>ELEVE117</t>
  </si>
  <si>
    <t>ELEVE118</t>
  </si>
  <si>
    <t>ELEVE119</t>
  </si>
  <si>
    <t>ELEVE120</t>
  </si>
  <si>
    <t>ELEVE121</t>
  </si>
  <si>
    <t>ELEVE122</t>
  </si>
  <si>
    <t>ELEVE123</t>
  </si>
  <si>
    <t>ELEVE124</t>
  </si>
  <si>
    <t>ELEVE125</t>
  </si>
  <si>
    <t>ELEVE126</t>
  </si>
  <si>
    <t>ELEVE127</t>
  </si>
  <si>
    <t>ELEVE128</t>
  </si>
  <si>
    <t>ELEVE129</t>
  </si>
  <si>
    <t>ELEVE130</t>
  </si>
  <si>
    <t>ELEVE131</t>
  </si>
  <si>
    <t>ELEVE132</t>
  </si>
  <si>
    <t>ELEVE133</t>
  </si>
  <si>
    <t>ELEVE134</t>
  </si>
  <si>
    <t>ELEVE135</t>
  </si>
  <si>
    <t>ELEVE136</t>
  </si>
  <si>
    <t>ELEVE137</t>
  </si>
  <si>
    <t>ELEVE138</t>
  </si>
  <si>
    <t>ELEVE139</t>
  </si>
  <si>
    <t>ELEVE140</t>
  </si>
  <si>
    <t>ELEVE141</t>
  </si>
  <si>
    <t>ELEVE142</t>
  </si>
  <si>
    <t>ELEVE143</t>
  </si>
  <si>
    <t>ELEVE144</t>
  </si>
  <si>
    <t>ELEVE145</t>
  </si>
  <si>
    <t>ELEVE146</t>
  </si>
  <si>
    <t>ELEVE147</t>
  </si>
  <si>
    <t>ELEVE148</t>
  </si>
  <si>
    <t>ELEVE149</t>
  </si>
  <si>
    <t>ELEVE150</t>
  </si>
  <si>
    <t>ELEVE151</t>
  </si>
  <si>
    <t>ELEVE152</t>
  </si>
  <si>
    <t>ELEVE153</t>
  </si>
  <si>
    <t>ELEVE154</t>
  </si>
  <si>
    <t>ELEVE155</t>
  </si>
  <si>
    <t>ELEVE156</t>
  </si>
  <si>
    <t>ELEVE157</t>
  </si>
  <si>
    <t>ELEVE158</t>
  </si>
  <si>
    <t>ELEVE159</t>
  </si>
  <si>
    <t>ELEVE160</t>
  </si>
  <si>
    <t>ELEVE161</t>
  </si>
  <si>
    <t>ELEVE162</t>
  </si>
  <si>
    <t>ELEVE163</t>
  </si>
  <si>
    <t>ELEVE164</t>
  </si>
  <si>
    <t>ELEVE165</t>
  </si>
  <si>
    <t>ELEVE166</t>
  </si>
  <si>
    <t>ELEVE167</t>
  </si>
  <si>
    <t>ELEVE168</t>
  </si>
  <si>
    <t>ELEVE169</t>
  </si>
  <si>
    <t>ELEVE170</t>
  </si>
  <si>
    <t>ELEVE171</t>
  </si>
  <si>
    <t>ELEVE172</t>
  </si>
  <si>
    <t>ELEVE173</t>
  </si>
  <si>
    <t>ELEVE174</t>
  </si>
  <si>
    <t>ELEVE175</t>
  </si>
  <si>
    <t>ELEVE176</t>
  </si>
  <si>
    <t>ELEVE177</t>
  </si>
  <si>
    <t>ELEVE178</t>
  </si>
  <si>
    <t>ELEVE179</t>
  </si>
  <si>
    <t>ELEVE180</t>
  </si>
  <si>
    <t>ELEVE181</t>
  </si>
  <si>
    <t>ELEVE182</t>
  </si>
  <si>
    <t>ELEVE183</t>
  </si>
  <si>
    <t>ELEVE184</t>
  </si>
  <si>
    <t>ELEVE185</t>
  </si>
  <si>
    <t>ELEVE186</t>
  </si>
  <si>
    <t>ELEVE187</t>
  </si>
  <si>
    <t>ELEVE188</t>
  </si>
  <si>
    <t>ELEVE189</t>
  </si>
  <si>
    <t>ELEVE190</t>
  </si>
  <si>
    <t>ELEVE191</t>
  </si>
  <si>
    <t>ELEVE192</t>
  </si>
  <si>
    <t>ELEVE193</t>
  </si>
  <si>
    <t>ELEVE194</t>
  </si>
  <si>
    <t>ELEVE195</t>
  </si>
  <si>
    <t>ELEVE196</t>
  </si>
  <si>
    <t>ELEVE197</t>
  </si>
  <si>
    <t>ELEVE198</t>
  </si>
  <si>
    <t>ELEVE199</t>
  </si>
  <si>
    <t>ELEVE200</t>
  </si>
  <si>
    <t>Comment te sens-tu?</t>
  </si>
  <si>
    <t>1 As-tu peur sur le trajet de l’école à cause d’un ou plusieurs élèves ?</t>
  </si>
  <si>
    <t>2 As-tu peur d’aller à l’école à cause d’un ou plusieurs élèves ?</t>
  </si>
  <si>
    <t>3 As-tu menti pour rester chez toi par peur de retrouver un ou plusieurs élèves à l’école ?</t>
  </si>
  <si>
    <t>4 As-tu du mal à faire tes devoirs à cause de ce que tu vis à l’école ?</t>
  </si>
  <si>
    <t>5 As-tu du mal à t’endormir ou fais-tu des cauchemars à cause de ce que tu vis à l’école ?</t>
  </si>
  <si>
    <t>6 As-tu mal au ventre ou à la tête à cause de ce que tu vis à l’école ?</t>
  </si>
  <si>
    <t>7 Est-ce que tu te sens triste à cause de ce que tu vis à l’école ?</t>
  </si>
  <si>
    <t>8 Est-ce que tu te sens seul(e) à l’école ?</t>
  </si>
  <si>
    <t>9 Te mets-tu en colère ou es-tu agressif(ve) sans savoir pourquoi ?</t>
  </si>
  <si>
    <t>10 As-tu peur d’aller en récréation à cause d’un ou plusieurs élèves ?</t>
  </si>
  <si>
    <t>Comment cela se passe-t-il avec les autres élèves de l’école ?
Comment cela se passe-t-il avec les autres élèves de l’école ?
Comment cela se passe-t-il avec les autres élèves de l’école ?</t>
  </si>
  <si>
    <t>11 As-tu été mis(e) à l’écart dans la classe ou à la récréation par un ou plusieurs élèves ?</t>
  </si>
  <si>
    <t>12 Est-ce qu’un ou plusieurs élèves t’empêchent de déjeuner tranquillement à la cantine ?</t>
  </si>
  <si>
    <t>13 Est-ce qu’un ou plusieurs élèves racontent des choses fausses ou méchantes sur toi ?</t>
  </si>
  <si>
    <t>14 Est-ce qu’on t’a donné un surnom méchant ?</t>
  </si>
  <si>
    <t>15 Est-ce qu’un ou plusieurs élèves se moquent de toi ou t’insultent (par exemple, à propos  de la couleur de ta peau, de tes origines ou de ton physique) ?</t>
  </si>
  <si>
    <t>16 T’es-tu bagarré(e) avec un ou plusieurs élèves ?</t>
  </si>
  <si>
    <t>17 Est-ce qu’un ou plusieurs élèves t’ont fait du mal exprès (par exemple, en te bousculant ou en te lançant un objet) ?</t>
  </si>
  <si>
    <t>18 Est-ce qu’un ou plusieurs élèves t’ont volé des affaires ou ont menacé de le faire ?</t>
  </si>
  <si>
    <t>19 As-tu été embêté(e) quand tu étais aux toilettes par un ou plusieurs élèves ?</t>
  </si>
  <si>
    <t>20 As-tu vu ou reçu des messages sur toi, insultants ou menaçants, venant d’un ou plusieurs élèves, sur un téléphone portable, sur les réseaux sociaux ou sur une plateforme de jeux en ligne ?</t>
  </si>
  <si>
    <t>21 As-tu participé à un jeu qui te semble dangereux à la demande d’un ou plusieurs élèves ?</t>
  </si>
  <si>
    <t>22 Est-ce qu’un ou plusieurs élèves ont essayé de te retirer tes habits ?</t>
  </si>
  <si>
    <t>23 Est-ce qu’un ou plusieurs élèves ont essayé de toucher des parties de ton corps ou de t’embrasser sans que tu dises oui ?</t>
  </si>
  <si>
    <t>24 Un ou plusieurs élèves font-ils circuler sur toi, sans ton accord, des photos ou messages sur un téléphone portable, sur les réseaux sociaux ou sur une plateforme de jeux en ligne ?</t>
  </si>
  <si>
    <t>Si tu as l’impression d’être embêté(e) souvent dans ton école ou sur Internet</t>
  </si>
  <si>
    <t>Est-ce toujours par le ou les mêmes élèves ?</t>
  </si>
  <si>
    <t>As-tu déjà demandé de l’aide à un(e) autre élève ?</t>
  </si>
  <si>
    <t>As-tu déjà demandé de l’aide à tes parents ?</t>
  </si>
  <si>
    <t>As-tu déjà demandé de l’aide à un adulte de l’école ?</t>
  </si>
  <si>
    <t>Pour en savoir plus</t>
  </si>
  <si>
    <t>As-tu au moins un(e) ami(e) dans ton école ?</t>
  </si>
  <si>
    <t>Connais-tu le numéro de téléphone contre le harcèlement 3018 ?</t>
  </si>
  <si>
    <t>As-tu déjà, avec d’autres élèves, embêté un(e) autre élève en te moquant de lui ou d’elle, en répétant des rumeurs à son sujet, en le ou la bousculant ou en le ou la mettant à l’écart ?</t>
  </si>
  <si>
    <t>Connais-tu un(e) élève harcelé(e) dans ton école ?</t>
  </si>
  <si>
    <t>Connais-tu un(e) élève harcelé(e) dans ta classe ?</t>
  </si>
  <si>
    <t>Somme de Total B+C :</t>
  </si>
  <si>
    <t>1 ou 2</t>
  </si>
  <si>
    <t>3 ou 4</t>
  </si>
  <si>
    <t>5 à 7</t>
  </si>
  <si>
    <t>8 ou plus</t>
  </si>
  <si>
    <t>Somme de Total A :</t>
  </si>
  <si>
    <t>5 ou plus</t>
  </si>
  <si>
    <t>Quelle est ta classe? Nombre</t>
  </si>
  <si>
    <t>Es-tu une fille ou un garçon? Nombre</t>
  </si>
  <si>
    <t>Année de naissance Nombre</t>
  </si>
  <si>
    <t>Quelle est ta classe? Pourcentage</t>
  </si>
  <si>
    <t>Es-tu une fille ou un garçon? Pourcentage</t>
  </si>
  <si>
    <t>Année de naissance Pourcentage</t>
  </si>
  <si>
    <t>CE2</t>
  </si>
  <si>
    <t>CM1</t>
  </si>
  <si>
    <t>CM2</t>
  </si>
  <si>
    <t>FILLE</t>
  </si>
  <si>
    <t>GARÇON</t>
  </si>
  <si>
    <t>2017 ou après</t>
  </si>
  <si>
    <t>2013 ou avant</t>
  </si>
  <si>
    <t>TOTAUX</t>
  </si>
  <si>
    <t>Comment cela se passe-t-il avec les autres élèves de l’école ? Nombre</t>
  </si>
  <si>
    <t>JAMAIS</t>
  </si>
  <si>
    <t>PARFOIS</t>
  </si>
  <si>
    <t>SOUVENT</t>
  </si>
  <si>
    <t>TRÈS SOUVENT</t>
  </si>
  <si>
    <t>Comment cela se passe-t-il avec les autres élèves de l’école ? Pourcentage</t>
  </si>
  <si>
    <t>Comment te sens-tu? Nombre</t>
  </si>
  <si>
    <t>Comment te sens-tu? Pourcentage</t>
  </si>
  <si>
    <t>Compter le nombre de réponses 3 et 4 parmi les questions 2 à 8</t>
  </si>
  <si>
    <t>Compter le nombre de réponses 3 et 4 parmi les questions 11 à 20</t>
  </si>
  <si>
    <t>Compter le nombre de réponses 2, 3 et 4 parmi les questions 21 à 24</t>
  </si>
  <si>
    <t>Total A :</t>
  </si>
  <si>
    <t>Total B :</t>
  </si>
  <si>
    <t>Total C :</t>
  </si>
  <si>
    <t>Total B+C</t>
  </si>
  <si>
    <t xml:space="preserve">Si tu as l’impression d’être embêté(e) souvent dans ton école ou sur Internet 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</si>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</sst>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</font>
    <font>
      <b/>
      <sz val="12"/>
      <color theme="1"/>
      <name val="Arial"/>
      <family val="2"/>
      <charset val="1"/>
    </font>
    <font>
      <b/>
      <sz val="14"/>
      <color theme="1"/>
      <name val="Arial"/>
      <family val="2"/>
      <charset val="1"/>
    </font>
    <font>
      <sz val="14"/>
      <color theme="1"/>
      <name val="Calibri"/>
      <family val="2"/>
      <charset val="1"/>
    </font>
    <font>
      <b/>
      <sz val="8"/>
      <color theme="1"/>
      <name val="Arial"/>
      <family val="2"/>
      <charset val="1"/>
    </font>
    <font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8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1"/>
      <color theme="1"/>
      <name val="Arial"/>
      <family val="2"/>
      <charset val="1"/>
    </font>
    <font>
      <sz val="12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89013336588644"/>
        <bgColor rgb="FFD6DCE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9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A5A5A5"/>
      <rgbColor rgb="FF993366"/>
      <rgbColor rgb="FFFFFFCC"/>
      <rgbColor rgb="FFDAE3F3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595959"/>
      <rgbColor rgb="FF8497B0"/>
      <rgbColor rgb="FF003366"/>
      <rgbColor rgb="FF339966"/>
      <rgbColor rgb="FF003300"/>
      <rgbColor rgb="FF44546A"/>
      <rgbColor rgb="FF993300"/>
      <rgbColor rgb="FF993366"/>
      <rgbColor rgb="FF333F50"/>
      <rgbColor rgb="FF222A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Quelle est ta classe? Nombre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'Généralités (2)'!$B$1</c:f>
              <c:strCache>
                <c:ptCount val="1"/>
                <c:pt idx="0">
                  <c:v>Quelle est ta classe? Nombre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'Généralités (2)'!$A$2:$A$4</c:f>
              <c:strCache>
                <c:ptCount val="3"/>
                <c:pt idx="0">
                  <c:v>CE2</c:v>
                </c:pt>
                <c:pt idx="1">
                  <c:v>CM1</c:v>
                </c:pt>
                <c:pt idx="2">
                  <c:v>CM2</c:v>
                </c:pt>
              </c:strCache>
            </c:strRef>
          </c:cat>
          <c:val>
            <c:numRef>
              <c:f>'Généralités (2)'!$B$2:$B$4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D-426A-8BB9-6F0319869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52258"/>
        <c:axId val="2453694"/>
      </c:barChart>
      <c:catAx>
        <c:axId val="562522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2453694"/>
        <c:crosses val="autoZero"/>
        <c:auto val="1"/>
        <c:lblAlgn val="ctr"/>
        <c:lblOffset val="100"/>
        <c:noMultiLvlLbl val="0"/>
      </c:catAx>
      <c:valAx>
        <c:axId val="245369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625225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Comment cela se passe-t-il avec les autres élèves de l’école ? Pourcentage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'Comment cela se passe t il ave2'!$A$10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ave2'!$B$8:$O$9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ave2'!$B$10:$O$10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B-457A-8D36-607F56F4859C}"/>
            </c:ext>
          </c:extLst>
        </c:ser>
        <c:ser>
          <c:idx val="1"/>
          <c:order val="1"/>
          <c:tx>
            <c:strRef>
              <c:f>'Comment cela se passe t il ave2'!$A$11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ave2'!$B$8:$O$9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ave2'!$B$11:$O$11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B-457A-8D36-607F56F4859C}"/>
            </c:ext>
          </c:extLst>
        </c:ser>
        <c:ser>
          <c:idx val="2"/>
          <c:order val="2"/>
          <c:tx>
            <c:strRef>
              <c:f>'Comment cela se passe t il ave2'!$A$12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ave2'!$B$8:$O$9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ave2'!$B$12:$O$12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B-457A-8D36-607F56F4859C}"/>
            </c:ext>
          </c:extLst>
        </c:ser>
        <c:ser>
          <c:idx val="3"/>
          <c:order val="3"/>
          <c:tx>
            <c:strRef>
              <c:f>'Comment cela se passe t il ave2'!$A$13</c:f>
              <c:strCache>
                <c:ptCount val="1"/>
                <c:pt idx="0">
                  <c:v>TRÈS SOUVENT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ave2'!$B$8:$O$9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ave2'!$B$13:$O$13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4B-457A-8D36-607F56F4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997054"/>
        <c:axId val="97089439"/>
      </c:barChart>
      <c:catAx>
        <c:axId val="809970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97089439"/>
        <c:crosses val="autoZero"/>
        <c:auto val="1"/>
        <c:lblAlgn val="ctr"/>
        <c:lblOffset val="100"/>
        <c:noMultiLvlLbl val="0"/>
      </c:catAx>
      <c:valAx>
        <c:axId val="9708943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0997054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Si tu as l’impression d’être embêté(e) souvent dans ton école ou sur Internet 
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'être embêté (2)'!$A$3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'être embêté (2)'!$B$2:$E$2</c:f>
              <c:strCache>
                <c:ptCount val="4"/>
                <c:pt idx="0">
                  <c:v>Est-ce toujours par le ou les mêmes élèves ?</c:v>
                </c:pt>
                <c:pt idx="1">
                  <c:v>As-tu déjà demandé de l’aide à un(e) autre élève ?</c:v>
                </c:pt>
                <c:pt idx="2">
                  <c:v>As-tu déjà demandé de l’aide à tes parents ?</c:v>
                </c:pt>
                <c:pt idx="3">
                  <c:v>As-tu déjà demandé de l’aide à un adulte de l’école ?</c:v>
                </c:pt>
              </c:strCache>
            </c:strRef>
          </c:cat>
          <c:val>
            <c:numRef>
              <c:f>'être embêté (2)'!$B$3:$E$3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8-4033-BDA5-55F070FF58CD}"/>
            </c:ext>
          </c:extLst>
        </c:ser>
        <c:ser>
          <c:idx val="1"/>
          <c:order val="1"/>
          <c:tx>
            <c:strRef>
              <c:f>'être embêté (2)'!$A$4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'être embêté (2)'!$B$2:$E$2</c:f>
              <c:strCache>
                <c:ptCount val="4"/>
                <c:pt idx="0">
                  <c:v>Est-ce toujours par le ou les mêmes élèves ?</c:v>
                </c:pt>
                <c:pt idx="1">
                  <c:v>As-tu déjà demandé de l’aide à un(e) autre élève ?</c:v>
                </c:pt>
                <c:pt idx="2">
                  <c:v>As-tu déjà demandé de l’aide à tes parents ?</c:v>
                </c:pt>
                <c:pt idx="3">
                  <c:v>As-tu déjà demandé de l’aide à un adulte de l’école ?</c:v>
                </c:pt>
              </c:strCache>
            </c:strRef>
          </c:cat>
          <c:val>
            <c:numRef>
              <c:f>'être embêté (2)'!$B$4:$E$4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8-4033-BDA5-55F070FF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9181"/>
        <c:axId val="6102721"/>
      </c:barChart>
      <c:catAx>
        <c:axId val="1300918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102721"/>
        <c:crosses val="autoZero"/>
        <c:auto val="1"/>
        <c:lblAlgn val="ctr"/>
        <c:lblOffset val="100"/>
        <c:noMultiLvlLbl val="0"/>
      </c:catAx>
      <c:valAx>
        <c:axId val="610272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3009181"/>
        <c:crosses val="autoZero"/>
        <c:crossBetween val="between"/>
        <c:majorUnit val="1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Si tu as l’impression d’être embêté(e) souvent dans ton école ou sur Internet 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'être embêté (2)'!$A$3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'être embêté (2)'!$B$2:$E$2</c:f>
              <c:strCache>
                <c:ptCount val="4"/>
                <c:pt idx="0">
                  <c:v>Est-ce toujours par le ou les mêmes élèves ?</c:v>
                </c:pt>
                <c:pt idx="1">
                  <c:v>As-tu déjà demandé de l’aide à un(e) autre élève ?</c:v>
                </c:pt>
                <c:pt idx="2">
                  <c:v>As-tu déjà demandé de l’aide à tes parents ?</c:v>
                </c:pt>
                <c:pt idx="3">
                  <c:v>As-tu déjà demandé de l’aide à un adulte de l’école ?</c:v>
                </c:pt>
              </c:strCache>
            </c:strRef>
          </c:cat>
          <c:val>
            <c:numRef>
              <c:f>'être embêté (2)'!$B$3:$E$3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5-41CC-9B68-556F51435B24}"/>
            </c:ext>
          </c:extLst>
        </c:ser>
        <c:ser>
          <c:idx val="1"/>
          <c:order val="1"/>
          <c:tx>
            <c:strRef>
              <c:f>'être embêté (2)'!$A$4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'être embêté (2)'!$B$2:$E$2</c:f>
              <c:strCache>
                <c:ptCount val="4"/>
                <c:pt idx="0">
                  <c:v>Est-ce toujours par le ou les mêmes élèves ?</c:v>
                </c:pt>
                <c:pt idx="1">
                  <c:v>As-tu déjà demandé de l’aide à un(e) autre élève ?</c:v>
                </c:pt>
                <c:pt idx="2">
                  <c:v>As-tu déjà demandé de l’aide à tes parents ?</c:v>
                </c:pt>
                <c:pt idx="3">
                  <c:v>As-tu déjà demandé de l’aide à un adulte de l’école ?</c:v>
                </c:pt>
              </c:strCache>
            </c:strRef>
          </c:cat>
          <c:val>
            <c:numRef>
              <c:f>'être embêté (2)'!$B$4:$E$4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5-41CC-9B68-556F51435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45994"/>
        <c:axId val="5472437"/>
      </c:barChart>
      <c:catAx>
        <c:axId val="67459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472437"/>
        <c:crosses val="autoZero"/>
        <c:auto val="1"/>
        <c:lblAlgn val="ctr"/>
        <c:lblOffset val="100"/>
        <c:noMultiLvlLbl val="0"/>
      </c:catAx>
      <c:valAx>
        <c:axId val="547243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745994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Pour en savoir plus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 savoir plus (2)'!$A$3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 savoir plus (2)'!$B$2:$F$2</c:f>
              <c:strCache>
                <c:ptCount val="5"/>
                <c:pt idx="0">
                  <c:v>As-tu au moins un(e) ami(e) dans ton école ?</c:v>
                </c:pt>
                <c:pt idx="1">
                  <c:v>Connais-tu le numéro de téléphone contre le harcèlement 3018 ?</c:v>
                </c:pt>
                <c:pt idx="2">
                  <c:v>As-tu déjà, avec d’autres élèves, embêté un(e) autre élève en te moquant de lui ou d’elle, en répétant des rumeurs à son sujet, en le ou la bousculant ou en le ou la mettant à l’écart ?</c:v>
                </c:pt>
                <c:pt idx="3">
                  <c:v>Connais-tu un(e) élève harcelé(e) dans ton école ?</c:v>
                </c:pt>
                <c:pt idx="4">
                  <c:v>Connais-tu un(e) élève harcelé(e) dans ta classe ?</c:v>
                </c:pt>
              </c:strCache>
            </c:strRef>
          </c:cat>
          <c:val>
            <c:numRef>
              <c:f>'En savoir plus (2)'!$B$3:$F$3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B-46B8-9456-53DA08884518}"/>
            </c:ext>
          </c:extLst>
        </c:ser>
        <c:ser>
          <c:idx val="1"/>
          <c:order val="1"/>
          <c:tx>
            <c:strRef>
              <c:f>'En savoir plus (2)'!$A$4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 savoir plus (2)'!$B$2:$F$2</c:f>
              <c:strCache>
                <c:ptCount val="5"/>
                <c:pt idx="0">
                  <c:v>As-tu au moins un(e) ami(e) dans ton école ?</c:v>
                </c:pt>
                <c:pt idx="1">
                  <c:v>Connais-tu le numéro de téléphone contre le harcèlement 3018 ?</c:v>
                </c:pt>
                <c:pt idx="2">
                  <c:v>As-tu déjà, avec d’autres élèves, embêté un(e) autre élève en te moquant de lui ou d’elle, en répétant des rumeurs à son sujet, en le ou la bousculant ou en le ou la mettant à l’écart ?</c:v>
                </c:pt>
                <c:pt idx="3">
                  <c:v>Connais-tu un(e) élève harcelé(e) dans ton école ?</c:v>
                </c:pt>
                <c:pt idx="4">
                  <c:v>Connais-tu un(e) élève harcelé(e) dans ta classe ?</c:v>
                </c:pt>
              </c:strCache>
            </c:strRef>
          </c:cat>
          <c:val>
            <c:numRef>
              <c:f>'En savoir plus (2)'!$B$4:$F$4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B-46B8-9456-53DA08884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01906"/>
        <c:axId val="71779352"/>
      </c:barChart>
      <c:catAx>
        <c:axId val="1270190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1779352"/>
        <c:crosses val="autoZero"/>
        <c:auto val="1"/>
        <c:lblAlgn val="ctr"/>
        <c:lblOffset val="100"/>
        <c:noMultiLvlLbl val="0"/>
      </c:catAx>
      <c:valAx>
        <c:axId val="7177935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2701906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Pour en savoir plus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 savoir plus (2)'!$A$3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 savoir plus (2)'!$B$2:$F$2</c:f>
              <c:strCache>
                <c:ptCount val="5"/>
                <c:pt idx="0">
                  <c:v>As-tu au moins un(e) ami(e) dans ton école ?</c:v>
                </c:pt>
                <c:pt idx="1">
                  <c:v>Connais-tu le numéro de téléphone contre le harcèlement 3018 ?</c:v>
                </c:pt>
                <c:pt idx="2">
                  <c:v>As-tu déjà, avec d’autres élèves, embêté un(e) autre élève en te moquant de lui ou d’elle, en répétant des rumeurs à son sujet, en le ou la bousculant ou en le ou la mettant à l’écart ?</c:v>
                </c:pt>
                <c:pt idx="3">
                  <c:v>Connais-tu un(e) élève harcelé(e) dans ton école ?</c:v>
                </c:pt>
                <c:pt idx="4">
                  <c:v>Connais-tu un(e) élève harcelé(e) dans ta classe ?</c:v>
                </c:pt>
              </c:strCache>
            </c:strRef>
          </c:cat>
          <c:val>
            <c:numRef>
              <c:f>'En savoir plus (2)'!$B$3:$F$3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3-419C-B1FE-FC420ECE391E}"/>
            </c:ext>
          </c:extLst>
        </c:ser>
        <c:ser>
          <c:idx val="1"/>
          <c:order val="1"/>
          <c:tx>
            <c:strRef>
              <c:f>'En savoir plus (2)'!$A$4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 savoir plus (2)'!$B$2:$F$2</c:f>
              <c:strCache>
                <c:ptCount val="5"/>
                <c:pt idx="0">
                  <c:v>As-tu au moins un(e) ami(e) dans ton école ?</c:v>
                </c:pt>
                <c:pt idx="1">
                  <c:v>Connais-tu le numéro de téléphone contre le harcèlement 3018 ?</c:v>
                </c:pt>
                <c:pt idx="2">
                  <c:v>As-tu déjà, avec d’autres élèves, embêté un(e) autre élève en te moquant de lui ou d’elle, en répétant des rumeurs à son sujet, en le ou la bousculant ou en le ou la mettant à l’écart ?</c:v>
                </c:pt>
                <c:pt idx="3">
                  <c:v>Connais-tu un(e) élève harcelé(e) dans ton école ?</c:v>
                </c:pt>
                <c:pt idx="4">
                  <c:v>Connais-tu un(e) élève harcelé(e) dans ta classe ?</c:v>
                </c:pt>
              </c:strCache>
            </c:strRef>
          </c:cat>
          <c:val>
            <c:numRef>
              <c:f>'En savoir plus (2)'!$B$4:$F$4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3-419C-B1FE-FC420ECE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71019"/>
        <c:axId val="66325929"/>
      </c:barChart>
      <c:catAx>
        <c:axId val="1977101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6325929"/>
        <c:crosses val="autoZero"/>
        <c:auto val="1"/>
        <c:lblAlgn val="ctr"/>
        <c:lblOffset val="100"/>
        <c:noMultiLvlLbl val="0"/>
      </c:catAx>
      <c:valAx>
        <c:axId val="6632592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9771019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Année de naissance Nombre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'Généralités (2)'!$D$1</c:f>
              <c:strCache>
                <c:ptCount val="1"/>
                <c:pt idx="0">
                  <c:v>Année de naissance Nombre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'Généralités (2)'!$A$7:$A$11</c:f>
              <c:strCache>
                <c:ptCount val="5"/>
                <c:pt idx="0">
                  <c:v>2017 ou après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ou avant</c:v>
                </c:pt>
              </c:strCache>
            </c:strRef>
          </c:cat>
          <c:val>
            <c:numRef>
              <c:f>'Généralités (2)'!$D$7:$D$11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E31-49C1-8624-46BD8212B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97387"/>
        <c:axId val="82418591"/>
      </c:barChart>
      <c:catAx>
        <c:axId val="269973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2418591"/>
        <c:crosses val="autoZero"/>
        <c:auto val="1"/>
        <c:lblAlgn val="ctr"/>
        <c:lblOffset val="100"/>
        <c:noMultiLvlLbl val="0"/>
      </c:catAx>
      <c:valAx>
        <c:axId val="8241859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26997387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1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1" strike="noStrike" spc="-1">
                <a:solidFill>
                  <a:srgbClr val="595959"/>
                </a:solidFill>
                <a:latin typeface="Calibri"/>
              </a:rPr>
              <a:t>A l'école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'Comment cela se passe t il ave2'!$A$3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ave2'!$B$2:$M$2</c:f>
              <c:strCache>
                <c:ptCount val="12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</c:strCache>
            </c:strRef>
          </c:cat>
          <c:val>
            <c:numRef>
              <c:f>'Comment cela se passe t il ave2'!$B$3:$M$3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6-42C5-BECE-8EAF629C9A9E}"/>
            </c:ext>
          </c:extLst>
        </c:ser>
        <c:ser>
          <c:idx val="1"/>
          <c:order val="1"/>
          <c:tx>
            <c:strRef>
              <c:f>'Comment cela se passe t il ave2'!$A$4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ave2'!$B$2:$M$2</c:f>
              <c:strCache>
                <c:ptCount val="12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</c:strCache>
            </c:strRef>
          </c:cat>
          <c:val>
            <c:numRef>
              <c:f>'Comment cela se passe t il ave2'!$B$4:$M$4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6-42C5-BECE-8EAF629C9A9E}"/>
            </c:ext>
          </c:extLst>
        </c:ser>
        <c:ser>
          <c:idx val="2"/>
          <c:order val="2"/>
          <c:tx>
            <c:strRef>
              <c:f>'Comment cela se passe t il ave2'!$A$5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ave2'!$B$2:$M$2</c:f>
              <c:strCache>
                <c:ptCount val="12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</c:strCache>
            </c:strRef>
          </c:cat>
          <c:val>
            <c:numRef>
              <c:f>'Comment cela se passe t il ave2'!$B$5:$M$5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6-42C5-BECE-8EAF629C9A9E}"/>
            </c:ext>
          </c:extLst>
        </c:ser>
        <c:ser>
          <c:idx val="3"/>
          <c:order val="3"/>
          <c:tx>
            <c:strRef>
              <c:f>'Comment cela se passe t il ave2'!$A$6</c:f>
              <c:strCache>
                <c:ptCount val="1"/>
                <c:pt idx="0">
                  <c:v>TRÈS SOUVENT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ave2'!$B$2:$M$2</c:f>
              <c:strCache>
                <c:ptCount val="12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</c:strCache>
            </c:strRef>
          </c:cat>
          <c:val>
            <c:numRef>
              <c:f>'Comment cela se passe t il ave2'!$B$6:$M$6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6-42C5-BECE-8EAF629C9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98382"/>
        <c:axId val="70147162"/>
      </c:barChart>
      <c:catAx>
        <c:axId val="6639838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0147162"/>
        <c:crosses val="autoZero"/>
        <c:auto val="1"/>
        <c:lblAlgn val="ctr"/>
        <c:lblOffset val="100"/>
        <c:noMultiLvlLbl val="0"/>
      </c:catAx>
      <c:valAx>
        <c:axId val="7014716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6398382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Quelle est ta classe? Pourcentage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'Généralités (2)'!$E$1</c:f>
              <c:strCache>
                <c:ptCount val="1"/>
                <c:pt idx="0">
                  <c:v>Quelle est ta classe? Pourcentage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'Généralités (2)'!$A$2:$A$4</c:f>
              <c:strCache>
                <c:ptCount val="3"/>
                <c:pt idx="0">
                  <c:v>CE2</c:v>
                </c:pt>
                <c:pt idx="1">
                  <c:v>CM1</c:v>
                </c:pt>
                <c:pt idx="2">
                  <c:v>CM2</c:v>
                </c:pt>
              </c:strCache>
            </c:strRef>
          </c:cat>
          <c:val>
            <c:numRef>
              <c:f>'Généralités (2)'!$E$2:$E$4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A-4CE5-9DC5-2D26E8F69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301359"/>
        <c:axId val="87850129"/>
      </c:barChart>
      <c:catAx>
        <c:axId val="7530135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7850129"/>
        <c:crosses val="autoZero"/>
        <c:auto val="1"/>
        <c:lblAlgn val="ctr"/>
        <c:lblOffset val="100"/>
        <c:noMultiLvlLbl val="0"/>
      </c:catAx>
      <c:valAx>
        <c:axId val="8785012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530135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Es-tu une fille ou un garçon? Nombre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'Généralités (2)'!$C$1</c:f>
              <c:strCache>
                <c:ptCount val="1"/>
                <c:pt idx="0">
                  <c:v>Es-tu une fille ou un garçon? Nombre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'Généralités (2)'!$A$5:$A$6</c:f>
              <c:strCache>
                <c:ptCount val="2"/>
                <c:pt idx="0">
                  <c:v>FILLE</c:v>
                </c:pt>
                <c:pt idx="1">
                  <c:v>GARÇON</c:v>
                </c:pt>
              </c:strCache>
            </c:strRef>
          </c:cat>
          <c:val>
            <c:numRef>
              <c:f>'Généralités (2)'!$C$5:$C$6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F-4BB9-A938-CAC1A3BD7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92086"/>
        <c:axId val="79976949"/>
      </c:barChart>
      <c:catAx>
        <c:axId val="7539208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9976949"/>
        <c:crosses val="autoZero"/>
        <c:auto val="1"/>
        <c:lblAlgn val="ctr"/>
        <c:lblOffset val="100"/>
        <c:noMultiLvlLbl val="0"/>
      </c:catAx>
      <c:valAx>
        <c:axId val="7997694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539208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Es-tu une fille ou un garçon? Pourcentage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'Généralités (2)'!$F$1</c:f>
              <c:strCache>
                <c:ptCount val="1"/>
                <c:pt idx="0">
                  <c:v>Es-tu une fille ou un garçon? Pourcentage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'Généralités (2)'!$A$5:$A$6</c:f>
              <c:strCache>
                <c:ptCount val="2"/>
                <c:pt idx="0">
                  <c:v>FILLE</c:v>
                </c:pt>
                <c:pt idx="1">
                  <c:v>GARÇON</c:v>
                </c:pt>
              </c:strCache>
            </c:strRef>
          </c:cat>
          <c:val>
            <c:numRef>
              <c:f>'Généralités (2)'!$F$5:$F$6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6-4971-A3AB-96E59B91F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509145"/>
        <c:axId val="89110681"/>
      </c:barChart>
      <c:catAx>
        <c:axId val="8250914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9110681"/>
        <c:crosses val="autoZero"/>
        <c:auto val="1"/>
        <c:lblAlgn val="ctr"/>
        <c:lblOffset val="100"/>
        <c:noMultiLvlLbl val="0"/>
      </c:catAx>
      <c:valAx>
        <c:axId val="8911068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2509145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Année de naissance Pourcentage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'Généralités (2)'!$G$1</c:f>
              <c:strCache>
                <c:ptCount val="1"/>
                <c:pt idx="0">
                  <c:v>Année de naissance Pourcentage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'Généralités (2)'!$A$7:$A$11</c:f>
              <c:strCache>
                <c:ptCount val="5"/>
                <c:pt idx="0">
                  <c:v>2017 ou après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ou avant</c:v>
                </c:pt>
              </c:strCache>
            </c:strRef>
          </c:cat>
          <c:val>
            <c:numRef>
              <c:f>'Généralités (2)'!$G$7:$G$11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5-4540-BF60-4164555AE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555803"/>
        <c:axId val="8867684"/>
      </c:barChart>
      <c:catAx>
        <c:axId val="7155580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867684"/>
        <c:crosses val="autoZero"/>
        <c:auto val="1"/>
        <c:lblAlgn val="ctr"/>
        <c:lblOffset val="100"/>
        <c:noMultiLvlLbl val="0"/>
      </c:catAx>
      <c:valAx>
        <c:axId val="886768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1555803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Comment te sens-tu? Nombre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'Comment te sens tu 2'!$A$3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2'!$B$2:$K$2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2'!$B$3:$K$3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B-42B4-BDCF-1622596517DD}"/>
            </c:ext>
          </c:extLst>
        </c:ser>
        <c:ser>
          <c:idx val="1"/>
          <c:order val="1"/>
          <c:tx>
            <c:strRef>
              <c:f>'Comment te sens tu 2'!$A$4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2'!$B$2:$K$2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2'!$B$4:$K$4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B-42B4-BDCF-1622596517DD}"/>
            </c:ext>
          </c:extLst>
        </c:ser>
        <c:ser>
          <c:idx val="2"/>
          <c:order val="2"/>
          <c:tx>
            <c:strRef>
              <c:f>'Comment te sens tu 2'!$A$5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2'!$B$2:$K$2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2'!$B$5:$K$5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B-42B4-BDCF-1622596517DD}"/>
            </c:ext>
          </c:extLst>
        </c:ser>
        <c:ser>
          <c:idx val="3"/>
          <c:order val="3"/>
          <c:tx>
            <c:strRef>
              <c:f>'Comment te sens tu 2'!$A$6</c:f>
              <c:strCache>
                <c:ptCount val="1"/>
                <c:pt idx="0">
                  <c:v>TRÈS SOUVENT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2'!$B$2:$K$2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2'!$B$6:$K$6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B-42B4-BDCF-162259651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11176"/>
        <c:axId val="55140865"/>
      </c:barChart>
      <c:catAx>
        <c:axId val="76911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5140865"/>
        <c:crosses val="autoZero"/>
        <c:auto val="1"/>
        <c:lblAlgn val="ctr"/>
        <c:lblOffset val="100"/>
        <c:noMultiLvlLbl val="0"/>
      </c:catAx>
      <c:valAx>
        <c:axId val="5514086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6911176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Comment te sens-tu? Pourcentage</a:t>
            </a:r>
          </a:p>
        </c:rich>
      </c:tx>
      <c:layout>
        <c:manualLayout>
          <c:xMode val="edge"/>
          <c:yMode val="edge"/>
          <c:x val="0.29942596136041"/>
          <c:y val="2.6650109848123001E-2"/>
        </c:manualLayout>
      </c:layout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'Comment te sens tu 2'!$A$11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2'!$B$10:$K$10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2'!$B$11:$K$11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F-48AF-8410-3A641B9D75E2}"/>
            </c:ext>
          </c:extLst>
        </c:ser>
        <c:ser>
          <c:idx val="1"/>
          <c:order val="1"/>
          <c:tx>
            <c:strRef>
              <c:f>'Comment te sens tu 2'!$A$12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2'!$B$10:$K$10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2'!$B$12:$K$12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F-48AF-8410-3A641B9D75E2}"/>
            </c:ext>
          </c:extLst>
        </c:ser>
        <c:ser>
          <c:idx val="2"/>
          <c:order val="2"/>
          <c:tx>
            <c:strRef>
              <c:f>'Comment te sens tu 2'!$A$13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2'!$B$10:$K$10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2'!$B$13:$K$13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F-48AF-8410-3A641B9D75E2}"/>
            </c:ext>
          </c:extLst>
        </c:ser>
        <c:ser>
          <c:idx val="3"/>
          <c:order val="3"/>
          <c:tx>
            <c:strRef>
              <c:f>'Comment te sens tu 2'!$A$14</c:f>
              <c:strCache>
                <c:ptCount val="1"/>
                <c:pt idx="0">
                  <c:v>TRÈS SOUVENT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te sens tu 2'!$B$10:$K$10</c:f>
              <c:strCache>
                <c:ptCount val="10"/>
                <c:pt idx="0">
                  <c:v>1 As-tu peur sur le trajet de l’école à cause d’un ou plusieurs élèves ?</c:v>
                </c:pt>
                <c:pt idx="1">
                  <c:v>2 As-tu peur d’aller à l’école à cause d’un ou plusieurs élèves ?</c:v>
                </c:pt>
                <c:pt idx="2">
                  <c:v>3 As-tu menti pour rester chez toi par peur de retrouver un ou plusieurs élèves à l’école ?</c:v>
                </c:pt>
                <c:pt idx="3">
                  <c:v>4 As-tu du mal à faire tes devoirs à cause de ce que tu vis à l’école ?</c:v>
                </c:pt>
                <c:pt idx="4">
                  <c:v>5 As-tu du mal à t’endormir ou fais-tu des cauchemars à cause de ce que tu vis à l’école ?</c:v>
                </c:pt>
                <c:pt idx="5">
                  <c:v>6 As-tu mal au ventre ou à la tête à cause de ce que tu vis à l’école ?</c:v>
                </c:pt>
                <c:pt idx="6">
                  <c:v>7 Est-ce que tu te sens triste à cause de ce que tu vis à l’école ?</c:v>
                </c:pt>
                <c:pt idx="7">
                  <c:v>8 Est-ce que tu te sens seul(e) à l’école ?</c:v>
                </c:pt>
                <c:pt idx="8">
                  <c:v>9 Te mets-tu en colère ou es-tu agressif(ve) sans savoir pourquoi ?</c:v>
                </c:pt>
                <c:pt idx="9">
                  <c:v>10 As-tu peur d’aller en récréation à cause d’un ou plusieurs élèves ?</c:v>
                </c:pt>
              </c:strCache>
            </c:strRef>
          </c:cat>
          <c:val>
            <c:numRef>
              <c:f>'Comment te sens tu 2'!$B$14:$K$14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F-48AF-8410-3A641B9D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52906"/>
        <c:axId val="31133930"/>
      </c:barChart>
      <c:catAx>
        <c:axId val="3605290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1133930"/>
        <c:crosses val="autoZero"/>
        <c:auto val="1"/>
        <c:lblAlgn val="ctr"/>
        <c:lblOffset val="100"/>
        <c:noMultiLvlLbl val="0"/>
      </c:catAx>
      <c:valAx>
        <c:axId val="311339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6052906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Année de naissance Nombre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'Généralités (2)'!$D$7:$D$11</c:f>
              <c:strCache>
                <c:ptCount val="5"/>
                <c:pt idx="0">
                  <c:v>2017 ou après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ou avant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'Généralités (2)'!$A$7:$A$11</c:f>
              <c:strCache>
                <c:ptCount val="5"/>
                <c:pt idx="0">
                  <c:v>2017 ou après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ou avant</c:v>
                </c:pt>
              </c:strCache>
            </c:strRef>
          </c:cat>
          <c:val>
            <c:numRef>
              <c:f>'Généralités (2)'!$D$7:$D$11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9C-456D-B7B9-187DD2D56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8568"/>
        <c:axId val="58426535"/>
      </c:barChart>
      <c:catAx>
        <c:axId val="17888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8426535"/>
        <c:crosses val="autoZero"/>
        <c:auto val="1"/>
        <c:lblAlgn val="ctr"/>
        <c:lblOffset val="100"/>
        <c:noMultiLvlLbl val="0"/>
      </c:catAx>
      <c:valAx>
        <c:axId val="5842653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7888568"/>
        <c:crosses val="autoZero"/>
        <c:crossBetween val="between"/>
        <c:majorUnit val="1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Comment cela se passe-t-il avec les autres élèves de l’école ? Nombre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'Comment cela se passe t il ave2'!$A$3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ave2'!$B$1:$O$2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ave2'!$B$3:$O$3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6-4A84-8D10-5E2BDE7B221C}"/>
            </c:ext>
          </c:extLst>
        </c:ser>
        <c:ser>
          <c:idx val="1"/>
          <c:order val="1"/>
          <c:tx>
            <c:strRef>
              <c:f>'Comment cela se passe t il ave2'!$A$4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ave2'!$B$1:$O$2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ave2'!$B$4:$O$4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6-4A84-8D10-5E2BDE7B221C}"/>
            </c:ext>
          </c:extLst>
        </c:ser>
        <c:ser>
          <c:idx val="2"/>
          <c:order val="2"/>
          <c:tx>
            <c:strRef>
              <c:f>'Comment cela se passe t il ave2'!$A$5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ave2'!$B$1:$O$2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ave2'!$B$5:$O$5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6-4A84-8D10-5E2BDE7B221C}"/>
            </c:ext>
          </c:extLst>
        </c:ser>
        <c:ser>
          <c:idx val="3"/>
          <c:order val="3"/>
          <c:tx>
            <c:strRef>
              <c:f>'Comment cela se passe t il ave2'!$A$6</c:f>
              <c:strCache>
                <c:ptCount val="1"/>
                <c:pt idx="0">
                  <c:v>TRÈS SOUVENT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'Comment cela se passe t il ave2'!$B$1:$O$2</c:f>
              <c:strCache>
                <c:ptCount val="14"/>
                <c:pt idx="0">
                  <c:v>11 As-tu été mis(e) à l’écart dans la classe ou à la récréation par un ou plusieurs élèves ?</c:v>
                </c:pt>
                <c:pt idx="1">
                  <c:v>12 Est-ce qu’un ou plusieurs élèves t’empêchent de déjeuner tranquillement à la cantine ?</c:v>
                </c:pt>
                <c:pt idx="2">
                  <c:v>13 Est-ce qu’un ou plusieurs élèves racontent des choses fausses ou méchantes sur toi ?</c:v>
                </c:pt>
                <c:pt idx="3">
                  <c:v>14 Est-ce qu’on t’a donné un surnom méchant ?</c:v>
                </c:pt>
                <c:pt idx="4">
                  <c:v>15 Est-ce qu’un ou plusieurs élèves se moquent de toi ou t’insultent (par exemple, à propos  de la couleur de ta peau, de tes origines ou de ton physique) ?</c:v>
                </c:pt>
                <c:pt idx="5">
                  <c:v>16 T’es-tu bagarré(e) avec un ou plusieurs élèves ?</c:v>
                </c:pt>
                <c:pt idx="6">
                  <c:v>17 Est-ce qu’un ou plusieurs élèves t’ont fait du mal exprès (par exemple, en te bousculant ou en te lançant un objet) ?</c:v>
                </c:pt>
                <c:pt idx="7">
                  <c:v>18 Est-ce qu’un ou plusieurs élèves t’ont volé des affaires ou ont menacé de le faire ?</c:v>
                </c:pt>
                <c:pt idx="8">
                  <c:v>19 As-tu été embêté(e) quand tu étais aux toilettes par un ou plusieurs élèves ?</c:v>
                </c:pt>
                <c:pt idx="9">
                  <c:v>20 As-tu vu ou reçu des messages sur toi, insultants ou menaçants, venant d’un ou plusieurs élèves, sur un téléphone portable, sur les réseaux sociaux ou sur une plateforme de jeux en ligne ?</c:v>
                </c:pt>
                <c:pt idx="10">
                  <c:v>21 As-tu participé à un jeu qui te semble dangereux à la demande d’un ou plusieurs élèves ?</c:v>
                </c:pt>
                <c:pt idx="11">
                  <c:v>22 Est-ce qu’un ou plusieurs élèves ont essayé de te retirer tes habits ?</c:v>
                </c:pt>
                <c:pt idx="12">
                  <c:v>23 Est-ce qu’un ou plusieurs élèves ont essayé de toucher des parties de ton corps ou de t’embrasser sans que tu dises oui ?</c:v>
                </c:pt>
                <c:pt idx="13">
                  <c:v>24 Un ou plusieurs élèves font-ils circuler sur toi, sans ton accord, des photos ou messages sur un téléphone portable, sur les réseaux sociaux ou sur une plateforme de jeux en ligne ?</c:v>
                </c:pt>
              </c:strCache>
            </c:strRef>
          </c:cat>
          <c:val>
            <c:numRef>
              <c:f>'Comment cela se passe t il ave2'!$B$6:$O$6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A6-4A84-8D10-5E2BDE7B2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49514"/>
        <c:axId val="11758038"/>
      </c:barChart>
      <c:catAx>
        <c:axId val="5554951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1758038"/>
        <c:crosses val="autoZero"/>
        <c:auto val="1"/>
        <c:lblAlgn val="ctr"/>
        <c:lblOffset val="100"/>
        <c:noMultiLvlLbl val="0"/>
      </c:catAx>
      <c:valAx>
        <c:axId val="1175803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5549514"/>
        <c:crosses val="autoZero"/>
        <c:crossBetween val="between"/>
        <c:majorUnit val="1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6480</xdr:rowOff>
    </xdr:from>
    <xdr:to>
      <xdr:col>7</xdr:col>
      <xdr:colOff>552240</xdr:colOff>
      <xdr:row>15</xdr:row>
      <xdr:rowOff>171360</xdr:rowOff>
    </xdr:to>
    <xdr:graphicFrame macro="">
      <xdr:nvGraphicFramePr>
        <xdr:cNvPr id="2" name="Graphiqu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17</xdr:row>
      <xdr:rowOff>0</xdr:rowOff>
    </xdr:from>
    <xdr:to>
      <xdr:col>7</xdr:col>
      <xdr:colOff>552240</xdr:colOff>
      <xdr:row>31</xdr:row>
      <xdr:rowOff>164880</xdr:rowOff>
    </xdr:to>
    <xdr:graphicFrame macro="">
      <xdr:nvGraphicFramePr>
        <xdr:cNvPr id="3" name="Graphique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33</xdr:row>
      <xdr:rowOff>0</xdr:rowOff>
    </xdr:from>
    <xdr:to>
      <xdr:col>7</xdr:col>
      <xdr:colOff>558360</xdr:colOff>
      <xdr:row>49</xdr:row>
      <xdr:rowOff>6120</xdr:rowOff>
    </xdr:to>
    <xdr:graphicFrame macro="">
      <xdr:nvGraphicFramePr>
        <xdr:cNvPr id="4" name="Graphique 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51</xdr:row>
      <xdr:rowOff>0</xdr:rowOff>
    </xdr:from>
    <xdr:to>
      <xdr:col>7</xdr:col>
      <xdr:colOff>577440</xdr:colOff>
      <xdr:row>66</xdr:row>
      <xdr:rowOff>171000</xdr:rowOff>
    </xdr:to>
    <xdr:graphicFrame macro="">
      <xdr:nvGraphicFramePr>
        <xdr:cNvPr id="5" name="Graphique 1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83</xdr:row>
      <xdr:rowOff>177840</xdr:rowOff>
    </xdr:from>
    <xdr:to>
      <xdr:col>7</xdr:col>
      <xdr:colOff>558360</xdr:colOff>
      <xdr:row>99</xdr:row>
      <xdr:rowOff>171000</xdr:rowOff>
    </xdr:to>
    <xdr:graphicFrame macro="">
      <xdr:nvGraphicFramePr>
        <xdr:cNvPr id="6" name="Graphique 1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101</xdr:row>
      <xdr:rowOff>6480</xdr:rowOff>
    </xdr:from>
    <xdr:to>
      <xdr:col>7</xdr:col>
      <xdr:colOff>552240</xdr:colOff>
      <xdr:row>124</xdr:row>
      <xdr:rowOff>12600</xdr:rowOff>
    </xdr:to>
    <xdr:graphicFrame macro="">
      <xdr:nvGraphicFramePr>
        <xdr:cNvPr id="7" name="Graphique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125</xdr:row>
      <xdr:rowOff>6480</xdr:rowOff>
    </xdr:from>
    <xdr:to>
      <xdr:col>7</xdr:col>
      <xdr:colOff>564840</xdr:colOff>
      <xdr:row>145</xdr:row>
      <xdr:rowOff>155520</xdr:rowOff>
    </xdr:to>
    <xdr:graphicFrame macro="">
      <xdr:nvGraphicFramePr>
        <xdr:cNvPr id="8" name="Graphique 2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68</xdr:row>
      <xdr:rowOff>12600</xdr:rowOff>
    </xdr:from>
    <xdr:to>
      <xdr:col>7</xdr:col>
      <xdr:colOff>583920</xdr:colOff>
      <xdr:row>82</xdr:row>
      <xdr:rowOff>177480</xdr:rowOff>
    </xdr:to>
    <xdr:graphicFrame macro="">
      <xdr:nvGraphicFramePr>
        <xdr:cNvPr id="9" name="Graphique 2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151</xdr:row>
      <xdr:rowOff>0</xdr:rowOff>
    </xdr:from>
    <xdr:to>
      <xdr:col>7</xdr:col>
      <xdr:colOff>533160</xdr:colOff>
      <xdr:row>172</xdr:row>
      <xdr:rowOff>171000</xdr:rowOff>
    </xdr:to>
    <xdr:graphicFrame macro="">
      <xdr:nvGraphicFramePr>
        <xdr:cNvPr id="10" name="Graphique 2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174</xdr:row>
      <xdr:rowOff>0</xdr:rowOff>
    </xdr:from>
    <xdr:to>
      <xdr:col>7</xdr:col>
      <xdr:colOff>533160</xdr:colOff>
      <xdr:row>198</xdr:row>
      <xdr:rowOff>171000</xdr:rowOff>
    </xdr:to>
    <xdr:graphicFrame macro="">
      <xdr:nvGraphicFramePr>
        <xdr:cNvPr id="11" name="Graphique 2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201</xdr:row>
      <xdr:rowOff>0</xdr:rowOff>
    </xdr:from>
    <xdr:to>
      <xdr:col>7</xdr:col>
      <xdr:colOff>495000</xdr:colOff>
      <xdr:row>222</xdr:row>
      <xdr:rowOff>25200</xdr:rowOff>
    </xdr:to>
    <xdr:graphicFrame macro="">
      <xdr:nvGraphicFramePr>
        <xdr:cNvPr id="12" name="Graphique 3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223</xdr:row>
      <xdr:rowOff>19080</xdr:rowOff>
    </xdr:from>
    <xdr:to>
      <xdr:col>7</xdr:col>
      <xdr:colOff>501120</xdr:colOff>
      <xdr:row>245</xdr:row>
      <xdr:rowOff>18720</xdr:rowOff>
    </xdr:to>
    <xdr:graphicFrame macro="">
      <xdr:nvGraphicFramePr>
        <xdr:cNvPr id="13" name="Graphique 3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0</xdr:colOff>
      <xdr:row>251</xdr:row>
      <xdr:rowOff>0</xdr:rowOff>
    </xdr:from>
    <xdr:to>
      <xdr:col>7</xdr:col>
      <xdr:colOff>596520</xdr:colOff>
      <xdr:row>276</xdr:row>
      <xdr:rowOff>6120</xdr:rowOff>
    </xdr:to>
    <xdr:graphicFrame macro="">
      <xdr:nvGraphicFramePr>
        <xdr:cNvPr id="14" name="Graphique 35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277</xdr:row>
      <xdr:rowOff>0</xdr:rowOff>
    </xdr:from>
    <xdr:to>
      <xdr:col>7</xdr:col>
      <xdr:colOff>571320</xdr:colOff>
      <xdr:row>297</xdr:row>
      <xdr:rowOff>151920</xdr:rowOff>
    </xdr:to>
    <xdr:graphicFrame macro="">
      <xdr:nvGraphicFramePr>
        <xdr:cNvPr id="15" name="Graphique 36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158760</xdr:rowOff>
    </xdr:from>
    <xdr:to>
      <xdr:col>3</xdr:col>
      <xdr:colOff>183960</xdr:colOff>
      <xdr:row>56</xdr:row>
      <xdr:rowOff>145800</xdr:rowOff>
    </xdr:to>
    <xdr:graphicFrame macro="">
      <xdr:nvGraphicFramePr>
        <xdr:cNvPr id="14" name="Graphique 12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1003320</xdr:colOff>
      <xdr:row>55</xdr:row>
      <xdr:rowOff>59040</xdr:rowOff>
    </xdr:from>
    <xdr:to>
      <xdr:col>12</xdr:col>
      <xdr:colOff>374400</xdr:colOff>
      <xdr:row>78</xdr:row>
      <xdr:rowOff>87120</xdr:rowOff>
    </xdr:to>
    <xdr:graphicFrame macro="">
      <xdr:nvGraphicFramePr>
        <xdr:cNvPr id="15" name="Graphique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</sheetPr>
  <dimension ref="A1:D202"/>
  <sheetViews>
    <sheetView zoomScaleNormal="100" workbookViewId="0">
      <selection sqref="A1:D1"/>
    </sheetView>
  </sheetViews>
  <sheetFormatPr baseColWidth="10" defaultColWidth="10.85546875" defaultRowHeight="15.75" x14ac:dyDescent="0.25"/>
  <cols>
    <col min="1" max="1" width="21.85546875" style="11" customWidth="1"/>
    <col min="2" max="2" width="22.140625" style="12" customWidth="1"/>
    <col min="3" max="3" width="18.85546875" style="12" customWidth="1"/>
    <col min="4" max="4" width="22.140625" style="12" customWidth="1"/>
    <col min="5" max="16384" width="10.85546875" style="12"/>
  </cols>
  <sheetData>
    <row r="1" spans="1:4" x14ac:dyDescent="0.25">
      <c r="A1" s="10" t="s">
        <v>0</v>
      </c>
      <c r="B1" s="10"/>
      <c r="C1" s="10"/>
      <c r="D1" s="10"/>
    </row>
    <row r="2" spans="1:4" s="13" customFormat="1" ht="61.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</row>
    <row r="3" spans="1:4" x14ac:dyDescent="0.25">
      <c r="A3" s="11" t="s">
        <v>5</v>
      </c>
    </row>
    <row r="4" spans="1:4" x14ac:dyDescent="0.25">
      <c r="A4" s="11" t="s">
        <v>6</v>
      </c>
    </row>
    <row r="5" spans="1:4" x14ac:dyDescent="0.25">
      <c r="A5" s="11" t="s">
        <v>7</v>
      </c>
    </row>
    <row r="6" spans="1:4" x14ac:dyDescent="0.25">
      <c r="A6" s="11" t="s">
        <v>8</v>
      </c>
    </row>
    <row r="7" spans="1:4" x14ac:dyDescent="0.25">
      <c r="A7" s="11" t="s">
        <v>9</v>
      </c>
    </row>
    <row r="8" spans="1:4" x14ac:dyDescent="0.25">
      <c r="A8" s="11" t="s">
        <v>10</v>
      </c>
    </row>
    <row r="9" spans="1:4" x14ac:dyDescent="0.25">
      <c r="A9" s="11" t="s">
        <v>11</v>
      </c>
    </row>
    <row r="10" spans="1:4" x14ac:dyDescent="0.25">
      <c r="A10" s="11" t="s">
        <v>12</v>
      </c>
    </row>
    <row r="11" spans="1:4" x14ac:dyDescent="0.25">
      <c r="A11" s="11" t="s">
        <v>13</v>
      </c>
    </row>
    <row r="12" spans="1:4" x14ac:dyDescent="0.25">
      <c r="A12" s="11" t="s">
        <v>14</v>
      </c>
    </row>
    <row r="13" spans="1:4" x14ac:dyDescent="0.25">
      <c r="A13" s="11" t="s">
        <v>15</v>
      </c>
    </row>
    <row r="14" spans="1:4" x14ac:dyDescent="0.25">
      <c r="A14" s="11" t="s">
        <v>16</v>
      </c>
    </row>
    <row r="15" spans="1:4" x14ac:dyDescent="0.25">
      <c r="A15" s="11" t="s">
        <v>17</v>
      </c>
    </row>
    <row r="16" spans="1:4" x14ac:dyDescent="0.25">
      <c r="A16" s="11" t="s">
        <v>18</v>
      </c>
    </row>
    <row r="17" spans="1:1" x14ac:dyDescent="0.25">
      <c r="A17" s="11" t="s">
        <v>19</v>
      </c>
    </row>
    <row r="18" spans="1:1" x14ac:dyDescent="0.25">
      <c r="A18" s="11" t="s">
        <v>20</v>
      </c>
    </row>
    <row r="19" spans="1:1" x14ac:dyDescent="0.25">
      <c r="A19" s="11" t="s">
        <v>21</v>
      </c>
    </row>
    <row r="20" spans="1:1" x14ac:dyDescent="0.25">
      <c r="A20" s="11" t="s">
        <v>22</v>
      </c>
    </row>
    <row r="21" spans="1:1" x14ac:dyDescent="0.25">
      <c r="A21" s="11" t="s">
        <v>23</v>
      </c>
    </row>
    <row r="22" spans="1:1" x14ac:dyDescent="0.25">
      <c r="A22" s="11" t="s">
        <v>24</v>
      </c>
    </row>
    <row r="23" spans="1:1" x14ac:dyDescent="0.25">
      <c r="A23" s="11" t="s">
        <v>25</v>
      </c>
    </row>
    <row r="24" spans="1:1" x14ac:dyDescent="0.25">
      <c r="A24" s="11" t="s">
        <v>26</v>
      </c>
    </row>
    <row r="25" spans="1:1" x14ac:dyDescent="0.25">
      <c r="A25" s="11" t="s">
        <v>27</v>
      </c>
    </row>
    <row r="26" spans="1:1" x14ac:dyDescent="0.25">
      <c r="A26" s="11" t="s">
        <v>28</v>
      </c>
    </row>
    <row r="27" spans="1:1" x14ac:dyDescent="0.25">
      <c r="A27" s="11" t="s">
        <v>29</v>
      </c>
    </row>
    <row r="28" spans="1:1" x14ac:dyDescent="0.25">
      <c r="A28" s="11" t="s">
        <v>30</v>
      </c>
    </row>
    <row r="29" spans="1:1" x14ac:dyDescent="0.25">
      <c r="A29" s="11" t="s">
        <v>31</v>
      </c>
    </row>
    <row r="30" spans="1:1" x14ac:dyDescent="0.25">
      <c r="A30" s="11" t="s">
        <v>32</v>
      </c>
    </row>
    <row r="31" spans="1:1" x14ac:dyDescent="0.25">
      <c r="A31" s="11" t="s">
        <v>33</v>
      </c>
    </row>
    <row r="32" spans="1:1" x14ac:dyDescent="0.25">
      <c r="A32" s="11" t="s">
        <v>34</v>
      </c>
    </row>
    <row r="33" spans="1:1" x14ac:dyDescent="0.25">
      <c r="A33" s="11" t="s">
        <v>35</v>
      </c>
    </row>
    <row r="34" spans="1:1" x14ac:dyDescent="0.25">
      <c r="A34" s="11" t="s">
        <v>36</v>
      </c>
    </row>
    <row r="35" spans="1:1" x14ac:dyDescent="0.25">
      <c r="A35" s="11" t="s">
        <v>37</v>
      </c>
    </row>
    <row r="36" spans="1:1" x14ac:dyDescent="0.25">
      <c r="A36" s="11" t="s">
        <v>38</v>
      </c>
    </row>
    <row r="37" spans="1:1" x14ac:dyDescent="0.25">
      <c r="A37" s="11" t="s">
        <v>39</v>
      </c>
    </row>
    <row r="38" spans="1:1" x14ac:dyDescent="0.25">
      <c r="A38" s="11" t="s">
        <v>40</v>
      </c>
    </row>
    <row r="39" spans="1:1" x14ac:dyDescent="0.25">
      <c r="A39" s="11" t="s">
        <v>41</v>
      </c>
    </row>
    <row r="40" spans="1:1" x14ac:dyDescent="0.25">
      <c r="A40" s="11" t="s">
        <v>42</v>
      </c>
    </row>
    <row r="41" spans="1:1" x14ac:dyDescent="0.25">
      <c r="A41" s="11" t="s">
        <v>43</v>
      </c>
    </row>
    <row r="42" spans="1:1" x14ac:dyDescent="0.25">
      <c r="A42" s="11" t="s">
        <v>44</v>
      </c>
    </row>
    <row r="43" spans="1:1" x14ac:dyDescent="0.25">
      <c r="A43" s="11" t="s">
        <v>45</v>
      </c>
    </row>
    <row r="44" spans="1:1" x14ac:dyDescent="0.25">
      <c r="A44" s="11" t="s">
        <v>46</v>
      </c>
    </row>
    <row r="45" spans="1:1" x14ac:dyDescent="0.25">
      <c r="A45" s="11" t="s">
        <v>47</v>
      </c>
    </row>
    <row r="46" spans="1:1" x14ac:dyDescent="0.25">
      <c r="A46" s="11" t="s">
        <v>48</v>
      </c>
    </row>
    <row r="47" spans="1:1" x14ac:dyDescent="0.25">
      <c r="A47" s="11" t="s">
        <v>49</v>
      </c>
    </row>
    <row r="48" spans="1:1" x14ac:dyDescent="0.25">
      <c r="A48" s="11" t="s">
        <v>50</v>
      </c>
    </row>
    <row r="49" spans="1:1" x14ac:dyDescent="0.25">
      <c r="A49" s="11" t="s">
        <v>51</v>
      </c>
    </row>
    <row r="50" spans="1:1" x14ac:dyDescent="0.25">
      <c r="A50" s="11" t="s">
        <v>52</v>
      </c>
    </row>
    <row r="51" spans="1:1" x14ac:dyDescent="0.25">
      <c r="A51" s="11" t="s">
        <v>53</v>
      </c>
    </row>
    <row r="52" spans="1:1" x14ac:dyDescent="0.25">
      <c r="A52" s="11" t="s">
        <v>54</v>
      </c>
    </row>
    <row r="53" spans="1:1" x14ac:dyDescent="0.25">
      <c r="A53" s="11" t="s">
        <v>55</v>
      </c>
    </row>
    <row r="54" spans="1:1" x14ac:dyDescent="0.25">
      <c r="A54" s="11" t="s">
        <v>56</v>
      </c>
    </row>
    <row r="55" spans="1:1" x14ac:dyDescent="0.25">
      <c r="A55" s="11" t="s">
        <v>57</v>
      </c>
    </row>
    <row r="56" spans="1:1" x14ac:dyDescent="0.25">
      <c r="A56" s="11" t="s">
        <v>58</v>
      </c>
    </row>
    <row r="57" spans="1:1" x14ac:dyDescent="0.25">
      <c r="A57" s="11" t="s">
        <v>59</v>
      </c>
    </row>
    <row r="58" spans="1:1" x14ac:dyDescent="0.25">
      <c r="A58" s="11" t="s">
        <v>60</v>
      </c>
    </row>
    <row r="59" spans="1:1" x14ac:dyDescent="0.25">
      <c r="A59" s="11" t="s">
        <v>61</v>
      </c>
    </row>
    <row r="60" spans="1:1" x14ac:dyDescent="0.25">
      <c r="A60" s="11" t="s">
        <v>62</v>
      </c>
    </row>
    <row r="61" spans="1:1" x14ac:dyDescent="0.25">
      <c r="A61" s="11" t="s">
        <v>63</v>
      </c>
    </row>
    <row r="62" spans="1:1" x14ac:dyDescent="0.25">
      <c r="A62" s="11" t="s">
        <v>64</v>
      </c>
    </row>
    <row r="63" spans="1:1" x14ac:dyDescent="0.25">
      <c r="A63" s="11" t="s">
        <v>65</v>
      </c>
    </row>
    <row r="64" spans="1:1" x14ac:dyDescent="0.25">
      <c r="A64" s="11" t="s">
        <v>66</v>
      </c>
    </row>
    <row r="65" spans="1:1" x14ac:dyDescent="0.25">
      <c r="A65" s="11" t="s">
        <v>67</v>
      </c>
    </row>
    <row r="66" spans="1:1" x14ac:dyDescent="0.25">
      <c r="A66" s="11" t="s">
        <v>68</v>
      </c>
    </row>
    <row r="67" spans="1:1" x14ac:dyDescent="0.25">
      <c r="A67" s="11" t="s">
        <v>69</v>
      </c>
    </row>
    <row r="68" spans="1:1" x14ac:dyDescent="0.25">
      <c r="A68" s="11" t="s">
        <v>70</v>
      </c>
    </row>
    <row r="69" spans="1:1" x14ac:dyDescent="0.25">
      <c r="A69" s="11" t="s">
        <v>71</v>
      </c>
    </row>
    <row r="70" spans="1:1" x14ac:dyDescent="0.25">
      <c r="A70" s="11" t="s">
        <v>72</v>
      </c>
    </row>
    <row r="71" spans="1:1" x14ac:dyDescent="0.25">
      <c r="A71" s="11" t="s">
        <v>73</v>
      </c>
    </row>
    <row r="72" spans="1:1" x14ac:dyDescent="0.25">
      <c r="A72" s="11" t="s">
        <v>74</v>
      </c>
    </row>
    <row r="73" spans="1:1" x14ac:dyDescent="0.25">
      <c r="A73" s="11" t="s">
        <v>75</v>
      </c>
    </row>
    <row r="74" spans="1:1" x14ac:dyDescent="0.25">
      <c r="A74" s="11" t="s">
        <v>76</v>
      </c>
    </row>
    <row r="75" spans="1:1" x14ac:dyDescent="0.25">
      <c r="A75" s="11" t="s">
        <v>77</v>
      </c>
    </row>
    <row r="76" spans="1:1" x14ac:dyDescent="0.25">
      <c r="A76" s="11" t="s">
        <v>78</v>
      </c>
    </row>
    <row r="77" spans="1:1" x14ac:dyDescent="0.25">
      <c r="A77" s="11" t="s">
        <v>79</v>
      </c>
    </row>
    <row r="78" spans="1:1" x14ac:dyDescent="0.25">
      <c r="A78" s="11" t="s">
        <v>80</v>
      </c>
    </row>
    <row r="79" spans="1:1" x14ac:dyDescent="0.25">
      <c r="A79" s="11" t="s">
        <v>81</v>
      </c>
    </row>
    <row r="80" spans="1:1" x14ac:dyDescent="0.25">
      <c r="A80" s="11" t="s">
        <v>82</v>
      </c>
    </row>
    <row r="81" spans="1:1" x14ac:dyDescent="0.25">
      <c r="A81" s="11" t="s">
        <v>83</v>
      </c>
    </row>
    <row r="82" spans="1:1" x14ac:dyDescent="0.25">
      <c r="A82" s="11" t="s">
        <v>84</v>
      </c>
    </row>
    <row r="83" spans="1:1" x14ac:dyDescent="0.25">
      <c r="A83" s="11" t="s">
        <v>85</v>
      </c>
    </row>
    <row r="84" spans="1:1" x14ac:dyDescent="0.25">
      <c r="A84" s="11" t="s">
        <v>86</v>
      </c>
    </row>
    <row r="85" spans="1:1" x14ac:dyDescent="0.25">
      <c r="A85" s="11" t="s">
        <v>87</v>
      </c>
    </row>
    <row r="86" spans="1:1" x14ac:dyDescent="0.25">
      <c r="A86" s="11" t="s">
        <v>88</v>
      </c>
    </row>
    <row r="87" spans="1:1" x14ac:dyDescent="0.25">
      <c r="A87" s="11" t="s">
        <v>89</v>
      </c>
    </row>
    <row r="88" spans="1:1" x14ac:dyDescent="0.25">
      <c r="A88" s="11" t="s">
        <v>90</v>
      </c>
    </row>
    <row r="89" spans="1:1" x14ac:dyDescent="0.25">
      <c r="A89" s="11" t="s">
        <v>91</v>
      </c>
    </row>
    <row r="90" spans="1:1" x14ac:dyDescent="0.25">
      <c r="A90" s="11" t="s">
        <v>92</v>
      </c>
    </row>
    <row r="91" spans="1:1" x14ac:dyDescent="0.25">
      <c r="A91" s="11" t="s">
        <v>93</v>
      </c>
    </row>
    <row r="92" spans="1:1" x14ac:dyDescent="0.25">
      <c r="A92" s="11" t="s">
        <v>94</v>
      </c>
    </row>
    <row r="93" spans="1:1" x14ac:dyDescent="0.25">
      <c r="A93" s="11" t="s">
        <v>95</v>
      </c>
    </row>
    <row r="94" spans="1:1" x14ac:dyDescent="0.25">
      <c r="A94" s="11" t="s">
        <v>96</v>
      </c>
    </row>
    <row r="95" spans="1:1" x14ac:dyDescent="0.25">
      <c r="A95" s="11" t="s">
        <v>97</v>
      </c>
    </row>
    <row r="96" spans="1:1" x14ac:dyDescent="0.25">
      <c r="A96" s="11" t="s">
        <v>98</v>
      </c>
    </row>
    <row r="97" spans="1:1" x14ac:dyDescent="0.25">
      <c r="A97" s="11" t="s">
        <v>99</v>
      </c>
    </row>
    <row r="98" spans="1:1" x14ac:dyDescent="0.25">
      <c r="A98" s="11" t="s">
        <v>100</v>
      </c>
    </row>
    <row r="99" spans="1:1" x14ac:dyDescent="0.25">
      <c r="A99" s="11" t="s">
        <v>101</v>
      </c>
    </row>
    <row r="100" spans="1:1" x14ac:dyDescent="0.25">
      <c r="A100" s="11" t="s">
        <v>102</v>
      </c>
    </row>
    <row r="101" spans="1:1" x14ac:dyDescent="0.25">
      <c r="A101" s="11" t="s">
        <v>103</v>
      </c>
    </row>
    <row r="102" spans="1:1" x14ac:dyDescent="0.25">
      <c r="A102" s="11" t="s">
        <v>104</v>
      </c>
    </row>
    <row r="103" spans="1:1" x14ac:dyDescent="0.25">
      <c r="A103" s="11" t="s">
        <v>105</v>
      </c>
    </row>
    <row r="104" spans="1:1" x14ac:dyDescent="0.25">
      <c r="A104" s="11" t="s">
        <v>106</v>
      </c>
    </row>
    <row r="105" spans="1:1" x14ac:dyDescent="0.25">
      <c r="A105" s="11" t="s">
        <v>107</v>
      </c>
    </row>
    <row r="106" spans="1:1" x14ac:dyDescent="0.25">
      <c r="A106" s="11" t="s">
        <v>108</v>
      </c>
    </row>
    <row r="107" spans="1:1" x14ac:dyDescent="0.25">
      <c r="A107" s="11" t="s">
        <v>109</v>
      </c>
    </row>
    <row r="108" spans="1:1" x14ac:dyDescent="0.25">
      <c r="A108" s="11" t="s">
        <v>110</v>
      </c>
    </row>
    <row r="109" spans="1:1" x14ac:dyDescent="0.25">
      <c r="A109" s="11" t="s">
        <v>111</v>
      </c>
    </row>
    <row r="110" spans="1:1" x14ac:dyDescent="0.25">
      <c r="A110" s="11" t="s">
        <v>112</v>
      </c>
    </row>
    <row r="111" spans="1:1" x14ac:dyDescent="0.25">
      <c r="A111" s="11" t="s">
        <v>113</v>
      </c>
    </row>
    <row r="112" spans="1:1" x14ac:dyDescent="0.25">
      <c r="A112" s="11" t="s">
        <v>114</v>
      </c>
    </row>
    <row r="113" spans="1:1" x14ac:dyDescent="0.25">
      <c r="A113" s="11" t="s">
        <v>115</v>
      </c>
    </row>
    <row r="114" spans="1:1" x14ac:dyDescent="0.25">
      <c r="A114" s="11" t="s">
        <v>116</v>
      </c>
    </row>
    <row r="115" spans="1:1" x14ac:dyDescent="0.25">
      <c r="A115" s="11" t="s">
        <v>117</v>
      </c>
    </row>
    <row r="116" spans="1:1" x14ac:dyDescent="0.25">
      <c r="A116" s="11" t="s">
        <v>118</v>
      </c>
    </row>
    <row r="117" spans="1:1" x14ac:dyDescent="0.25">
      <c r="A117" s="11" t="s">
        <v>119</v>
      </c>
    </row>
    <row r="118" spans="1:1" x14ac:dyDescent="0.25">
      <c r="A118" s="11" t="s">
        <v>120</v>
      </c>
    </row>
    <row r="119" spans="1:1" x14ac:dyDescent="0.25">
      <c r="A119" s="11" t="s">
        <v>121</v>
      </c>
    </row>
    <row r="120" spans="1:1" x14ac:dyDescent="0.25">
      <c r="A120" s="11" t="s">
        <v>122</v>
      </c>
    </row>
    <row r="121" spans="1:1" x14ac:dyDescent="0.25">
      <c r="A121" s="11" t="s">
        <v>123</v>
      </c>
    </row>
    <row r="122" spans="1:1" x14ac:dyDescent="0.25">
      <c r="A122" s="11" t="s">
        <v>124</v>
      </c>
    </row>
    <row r="123" spans="1:1" x14ac:dyDescent="0.25">
      <c r="A123" s="11" t="s">
        <v>125</v>
      </c>
    </row>
    <row r="124" spans="1:1" x14ac:dyDescent="0.25">
      <c r="A124" s="11" t="s">
        <v>126</v>
      </c>
    </row>
    <row r="125" spans="1:1" x14ac:dyDescent="0.25">
      <c r="A125" s="11" t="s">
        <v>127</v>
      </c>
    </row>
    <row r="126" spans="1:1" x14ac:dyDescent="0.25">
      <c r="A126" s="11" t="s">
        <v>128</v>
      </c>
    </row>
    <row r="127" spans="1:1" x14ac:dyDescent="0.25">
      <c r="A127" s="11" t="s">
        <v>129</v>
      </c>
    </row>
    <row r="128" spans="1:1" x14ac:dyDescent="0.25">
      <c r="A128" s="11" t="s">
        <v>130</v>
      </c>
    </row>
    <row r="129" spans="1:1" x14ac:dyDescent="0.25">
      <c r="A129" s="11" t="s">
        <v>131</v>
      </c>
    </row>
    <row r="130" spans="1:1" x14ac:dyDescent="0.25">
      <c r="A130" s="11" t="s">
        <v>132</v>
      </c>
    </row>
    <row r="131" spans="1:1" x14ac:dyDescent="0.25">
      <c r="A131" s="11" t="s">
        <v>133</v>
      </c>
    </row>
    <row r="132" spans="1:1" x14ac:dyDescent="0.25">
      <c r="A132" s="11" t="s">
        <v>134</v>
      </c>
    </row>
    <row r="133" spans="1:1" x14ac:dyDescent="0.25">
      <c r="A133" s="11" t="s">
        <v>135</v>
      </c>
    </row>
    <row r="134" spans="1:1" x14ac:dyDescent="0.25">
      <c r="A134" s="11" t="s">
        <v>136</v>
      </c>
    </row>
    <row r="135" spans="1:1" x14ac:dyDescent="0.25">
      <c r="A135" s="11" t="s">
        <v>137</v>
      </c>
    </row>
    <row r="136" spans="1:1" x14ac:dyDescent="0.25">
      <c r="A136" s="11" t="s">
        <v>138</v>
      </c>
    </row>
    <row r="137" spans="1:1" x14ac:dyDescent="0.25">
      <c r="A137" s="11" t="s">
        <v>139</v>
      </c>
    </row>
    <row r="138" spans="1:1" x14ac:dyDescent="0.25">
      <c r="A138" s="11" t="s">
        <v>140</v>
      </c>
    </row>
    <row r="139" spans="1:1" x14ac:dyDescent="0.25">
      <c r="A139" s="11" t="s">
        <v>141</v>
      </c>
    </row>
    <row r="140" spans="1:1" x14ac:dyDescent="0.25">
      <c r="A140" s="11" t="s">
        <v>142</v>
      </c>
    </row>
    <row r="141" spans="1:1" x14ac:dyDescent="0.25">
      <c r="A141" s="11" t="s">
        <v>143</v>
      </c>
    </row>
    <row r="142" spans="1:1" x14ac:dyDescent="0.25">
      <c r="A142" s="11" t="s">
        <v>144</v>
      </c>
    </row>
    <row r="143" spans="1:1" x14ac:dyDescent="0.25">
      <c r="A143" s="11" t="s">
        <v>145</v>
      </c>
    </row>
    <row r="144" spans="1:1" x14ac:dyDescent="0.25">
      <c r="A144" s="11" t="s">
        <v>146</v>
      </c>
    </row>
    <row r="145" spans="1:1" x14ac:dyDescent="0.25">
      <c r="A145" s="11" t="s">
        <v>147</v>
      </c>
    </row>
    <row r="146" spans="1:1" x14ac:dyDescent="0.25">
      <c r="A146" s="11" t="s">
        <v>148</v>
      </c>
    </row>
    <row r="147" spans="1:1" x14ac:dyDescent="0.25">
      <c r="A147" s="11" t="s">
        <v>149</v>
      </c>
    </row>
    <row r="148" spans="1:1" x14ac:dyDescent="0.25">
      <c r="A148" s="11" t="s">
        <v>150</v>
      </c>
    </row>
    <row r="149" spans="1:1" x14ac:dyDescent="0.25">
      <c r="A149" s="11" t="s">
        <v>151</v>
      </c>
    </row>
    <row r="150" spans="1:1" x14ac:dyDescent="0.25">
      <c r="A150" s="11" t="s">
        <v>152</v>
      </c>
    </row>
    <row r="151" spans="1:1" x14ac:dyDescent="0.25">
      <c r="A151" s="11" t="s">
        <v>153</v>
      </c>
    </row>
    <row r="152" spans="1:1" x14ac:dyDescent="0.25">
      <c r="A152" s="11" t="s">
        <v>154</v>
      </c>
    </row>
    <row r="153" spans="1:1" x14ac:dyDescent="0.25">
      <c r="A153" s="11" t="s">
        <v>155</v>
      </c>
    </row>
    <row r="154" spans="1:1" x14ac:dyDescent="0.25">
      <c r="A154" s="11" t="s">
        <v>156</v>
      </c>
    </row>
    <row r="155" spans="1:1" x14ac:dyDescent="0.25">
      <c r="A155" s="11" t="s">
        <v>157</v>
      </c>
    </row>
    <row r="156" spans="1:1" x14ac:dyDescent="0.25">
      <c r="A156" s="11" t="s">
        <v>158</v>
      </c>
    </row>
    <row r="157" spans="1:1" x14ac:dyDescent="0.25">
      <c r="A157" s="11" t="s">
        <v>159</v>
      </c>
    </row>
    <row r="158" spans="1:1" x14ac:dyDescent="0.25">
      <c r="A158" s="11" t="s">
        <v>160</v>
      </c>
    </row>
    <row r="159" spans="1:1" x14ac:dyDescent="0.25">
      <c r="A159" s="11" t="s">
        <v>161</v>
      </c>
    </row>
    <row r="160" spans="1:1" x14ac:dyDescent="0.25">
      <c r="A160" s="11" t="s">
        <v>162</v>
      </c>
    </row>
    <row r="161" spans="1:1" x14ac:dyDescent="0.25">
      <c r="A161" s="11" t="s">
        <v>163</v>
      </c>
    </row>
    <row r="162" spans="1:1" x14ac:dyDescent="0.25">
      <c r="A162" s="11" t="s">
        <v>164</v>
      </c>
    </row>
    <row r="163" spans="1:1" x14ac:dyDescent="0.25">
      <c r="A163" s="11" t="s">
        <v>165</v>
      </c>
    </row>
    <row r="164" spans="1:1" x14ac:dyDescent="0.25">
      <c r="A164" s="11" t="s">
        <v>166</v>
      </c>
    </row>
    <row r="165" spans="1:1" x14ac:dyDescent="0.25">
      <c r="A165" s="11" t="s">
        <v>167</v>
      </c>
    </row>
    <row r="166" spans="1:1" x14ac:dyDescent="0.25">
      <c r="A166" s="11" t="s">
        <v>168</v>
      </c>
    </row>
    <row r="167" spans="1:1" x14ac:dyDescent="0.25">
      <c r="A167" s="11" t="s">
        <v>169</v>
      </c>
    </row>
    <row r="168" spans="1:1" x14ac:dyDescent="0.25">
      <c r="A168" s="11" t="s">
        <v>170</v>
      </c>
    </row>
    <row r="169" spans="1:1" x14ac:dyDescent="0.25">
      <c r="A169" s="11" t="s">
        <v>171</v>
      </c>
    </row>
    <row r="170" spans="1:1" x14ac:dyDescent="0.25">
      <c r="A170" s="11" t="s">
        <v>172</v>
      </c>
    </row>
    <row r="171" spans="1:1" x14ac:dyDescent="0.25">
      <c r="A171" s="11" t="s">
        <v>173</v>
      </c>
    </row>
    <row r="172" spans="1:1" x14ac:dyDescent="0.25">
      <c r="A172" s="11" t="s">
        <v>174</v>
      </c>
    </row>
    <row r="173" spans="1:1" x14ac:dyDescent="0.25">
      <c r="A173" s="11" t="s">
        <v>175</v>
      </c>
    </row>
    <row r="174" spans="1:1" x14ac:dyDescent="0.25">
      <c r="A174" s="11" t="s">
        <v>176</v>
      </c>
    </row>
    <row r="175" spans="1:1" x14ac:dyDescent="0.25">
      <c r="A175" s="11" t="s">
        <v>177</v>
      </c>
    </row>
    <row r="176" spans="1:1" x14ac:dyDescent="0.25">
      <c r="A176" s="11" t="s">
        <v>178</v>
      </c>
    </row>
    <row r="177" spans="1:1" x14ac:dyDescent="0.25">
      <c r="A177" s="11" t="s">
        <v>179</v>
      </c>
    </row>
    <row r="178" spans="1:1" x14ac:dyDescent="0.25">
      <c r="A178" s="11" t="s">
        <v>180</v>
      </c>
    </row>
    <row r="179" spans="1:1" x14ac:dyDescent="0.25">
      <c r="A179" s="11" t="s">
        <v>181</v>
      </c>
    </row>
    <row r="180" spans="1:1" x14ac:dyDescent="0.25">
      <c r="A180" s="11" t="s">
        <v>182</v>
      </c>
    </row>
    <row r="181" spans="1:1" x14ac:dyDescent="0.25">
      <c r="A181" s="11" t="s">
        <v>183</v>
      </c>
    </row>
    <row r="182" spans="1:1" x14ac:dyDescent="0.25">
      <c r="A182" s="11" t="s">
        <v>184</v>
      </c>
    </row>
    <row r="183" spans="1:1" x14ac:dyDescent="0.25">
      <c r="A183" s="11" t="s">
        <v>185</v>
      </c>
    </row>
    <row r="184" spans="1:1" x14ac:dyDescent="0.25">
      <c r="A184" s="11" t="s">
        <v>186</v>
      </c>
    </row>
    <row r="185" spans="1:1" x14ac:dyDescent="0.25">
      <c r="A185" s="11" t="s">
        <v>187</v>
      </c>
    </row>
    <row r="186" spans="1:1" x14ac:dyDescent="0.25">
      <c r="A186" s="11" t="s">
        <v>188</v>
      </c>
    </row>
    <row r="187" spans="1:1" x14ac:dyDescent="0.25">
      <c r="A187" s="11" t="s">
        <v>189</v>
      </c>
    </row>
    <row r="188" spans="1:1" x14ac:dyDescent="0.25">
      <c r="A188" s="11" t="s">
        <v>190</v>
      </c>
    </row>
    <row r="189" spans="1:1" x14ac:dyDescent="0.25">
      <c r="A189" s="11" t="s">
        <v>191</v>
      </c>
    </row>
    <row r="190" spans="1:1" x14ac:dyDescent="0.25">
      <c r="A190" s="11" t="s">
        <v>192</v>
      </c>
    </row>
    <row r="191" spans="1:1" x14ac:dyDescent="0.25">
      <c r="A191" s="11" t="s">
        <v>193</v>
      </c>
    </row>
    <row r="192" spans="1:1" x14ac:dyDescent="0.25">
      <c r="A192" s="11" t="s">
        <v>194</v>
      </c>
    </row>
    <row r="193" spans="1:1" x14ac:dyDescent="0.25">
      <c r="A193" s="11" t="s">
        <v>195</v>
      </c>
    </row>
    <row r="194" spans="1:1" x14ac:dyDescent="0.25">
      <c r="A194" s="11" t="s">
        <v>196</v>
      </c>
    </row>
    <row r="195" spans="1:1" x14ac:dyDescent="0.25">
      <c r="A195" s="11" t="s">
        <v>197</v>
      </c>
    </row>
    <row r="196" spans="1:1" x14ac:dyDescent="0.25">
      <c r="A196" s="11" t="s">
        <v>198</v>
      </c>
    </row>
    <row r="197" spans="1:1" x14ac:dyDescent="0.25">
      <c r="A197" s="11" t="s">
        <v>199</v>
      </c>
    </row>
    <row r="198" spans="1:1" x14ac:dyDescent="0.25">
      <c r="A198" s="11" t="s">
        <v>200</v>
      </c>
    </row>
    <row r="199" spans="1:1" x14ac:dyDescent="0.25">
      <c r="A199" s="11" t="s">
        <v>201</v>
      </c>
    </row>
    <row r="200" spans="1:1" x14ac:dyDescent="0.25">
      <c r="A200" s="11" t="s">
        <v>202</v>
      </c>
    </row>
    <row r="201" spans="1:1" x14ac:dyDescent="0.25">
      <c r="A201" s="11" t="s">
        <v>203</v>
      </c>
    </row>
    <row r="202" spans="1:1" x14ac:dyDescent="0.25">
      <c r="A202" s="11" t="s">
        <v>204</v>
      </c>
    </row>
  </sheetData>
  <mergeCells count="1">
    <mergeCell ref="A1:D1"/>
  </mergeCell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'Variables de réponses'!$B$4:$B$6</xm:f>
          </x14:formula1>
          <x14:formula2>
            <xm:f>0</xm:f>
          </x14:formula2>
          <xm:sqref>B3:B202</xm:sqref>
        </x14:dataValidation>
        <x14:dataValidation type="list" allowBlank="1" showInputMessage="1" showErrorMessage="1" xr:uid="{00000000-0002-0000-0000-000001000000}">
          <x14:formula1>
            <xm:f>'Variables de réponses'!$C$4:$C$5</xm:f>
          </x14:formula1>
          <x14:formula2>
            <xm:f>0</xm:f>
          </x14:formula2>
          <xm:sqref>C3:C202</xm:sqref>
        </x14:dataValidation>
        <x14:dataValidation type="list" allowBlank="1" showInputMessage="1" showErrorMessage="1" xr:uid="{00000000-0002-0000-0000-000002000000}">
          <x14:formula1>
            <xm:f>'Variables de réponses2'!$A$1:$A$5</xm:f>
          </x14:formula1>
          <x14:formula2>
            <xm:f>0</xm:f>
          </x14:formula2>
          <xm:sqref>D3:D202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6"/>
  <sheetViews>
    <sheetView zoomScaleNormal="100" workbookViewId="0"/>
  </sheetViews>
  <sheetFormatPr baseColWidth="10" defaultColWidth="10.7109375" defaultRowHeight="15" x14ac:dyDescent="0.25"/>
  <cols>
    <col min="1" max="1" width="17.140625" customWidth="1"/>
    <col min="2" max="2" width="17" customWidth="1"/>
    <col min="3" max="3" width="18.5703125" customWidth="1"/>
  </cols>
  <sheetData>
    <row r="1" spans="1:7" ht="75" x14ac:dyDescent="0.25">
      <c r="A1" s="31" t="s">
        <v>271</v>
      </c>
      <c r="B1" s="31" t="s">
        <v>272</v>
      </c>
      <c r="C1" s="31" t="s">
        <v>273</v>
      </c>
    </row>
    <row r="2" spans="1:7" x14ac:dyDescent="0.25">
      <c r="A2" s="31" t="s">
        <v>274</v>
      </c>
      <c r="B2" s="31" t="s">
        <v>275</v>
      </c>
      <c r="C2" s="31" t="s">
        <v>276</v>
      </c>
    </row>
    <row r="3" spans="1:7" x14ac:dyDescent="0.25">
      <c r="A3" s="32">
        <f>SUM('Comment te sens tu 2'!C5:I6)</f>
        <v>0</v>
      </c>
      <c r="B3" s="12">
        <f>SUM('Comment cela se passe t il ave2'!B5:K6)</f>
        <v>0</v>
      </c>
      <c r="C3" s="12">
        <f>SUM('Comment cela se passe t il ave2'!L4:O6)</f>
        <v>0</v>
      </c>
    </row>
    <row r="4" spans="1:7" x14ac:dyDescent="0.25">
      <c r="B4" s="6" t="s">
        <v>277</v>
      </c>
      <c r="C4" s="6"/>
    </row>
    <row r="5" spans="1:7" x14ac:dyDescent="0.25">
      <c r="B5" s="6">
        <f>SUM(B3:C3)</f>
        <v>0</v>
      </c>
      <c r="C5" s="6"/>
    </row>
    <row r="11" spans="1:7" x14ac:dyDescent="0.25">
      <c r="A11" s="6"/>
      <c r="B11" s="6"/>
      <c r="C11" s="5" t="s">
        <v>242</v>
      </c>
      <c r="D11" s="5"/>
      <c r="E11" s="5"/>
      <c r="F11" s="5"/>
      <c r="G11" s="5"/>
    </row>
    <row r="12" spans="1:7" x14ac:dyDescent="0.25">
      <c r="A12" s="6"/>
      <c r="B12" s="6"/>
      <c r="C12" s="23">
        <v>0</v>
      </c>
      <c r="D12" s="23" t="s">
        <v>243</v>
      </c>
      <c r="E12" s="23" t="s">
        <v>244</v>
      </c>
      <c r="F12" s="23" t="s">
        <v>245</v>
      </c>
      <c r="G12" s="23" t="s">
        <v>246</v>
      </c>
    </row>
    <row r="13" spans="1:7" x14ac:dyDescent="0.25">
      <c r="A13" s="4" t="s">
        <v>247</v>
      </c>
      <c r="B13" s="24">
        <v>0</v>
      </c>
      <c r="C13" s="23" t="str">
        <f>IF(AND($A$3=0,$B$5=0),"X"," ")</f>
        <v>X</v>
      </c>
      <c r="D13" s="23" t="str">
        <f>IF(AND($A$3=0,OR($B$5=1,$B$5=2)),"X"," ")</f>
        <v xml:space="preserve"> </v>
      </c>
      <c r="E13" s="23" t="str">
        <f>IF(AND($A$3=0,OR($B$5=3,$B$5=4)),"X"," ")</f>
        <v xml:space="preserve"> </v>
      </c>
      <c r="F13" s="23" t="str">
        <f>IF(AND($A$3=0,OR($B$5=5,$B$5=6,$B$5=7)),"X"," ")</f>
        <v xml:space="preserve"> </v>
      </c>
      <c r="G13" s="23" t="str">
        <f>IF(AND($A$3=0,OR($B$5=8,$B$5&gt;8)),"X"," ")</f>
        <v xml:space="preserve"> </v>
      </c>
    </row>
    <row r="14" spans="1:7" x14ac:dyDescent="0.25">
      <c r="A14" s="4"/>
      <c r="B14" s="24" t="s">
        <v>243</v>
      </c>
      <c r="C14" s="23" t="str">
        <f>IF(AND(OR($A$3=1,$A$3=2),$B$5=0),"X"," ")</f>
        <v xml:space="preserve"> </v>
      </c>
      <c r="D14" s="23" t="str">
        <f>IF(AND(OR($A$3=1,$A$3=2),OR($B$5=1,$B$5=2)),"X"," ")</f>
        <v xml:space="preserve"> </v>
      </c>
      <c r="E14" s="23" t="str">
        <f>IF(AND(OR($A$3=1,$A$3=2),OR($B$5=3,$B$5=4)),"X"," ")</f>
        <v xml:space="preserve"> </v>
      </c>
      <c r="F14" s="23" t="str">
        <f>IF(AND(OR($A$3=1,$A$3=2),OR($B$5=5,$B$5=6,$B$5=7)),"X"," ")</f>
        <v xml:space="preserve"> </v>
      </c>
      <c r="G14" s="23" t="str">
        <f>IF(AND(OR($A$3=1,$A$3=2),OR($B$5=8,$B$5&gt;8)),"X"," ")</f>
        <v xml:space="preserve"> </v>
      </c>
    </row>
    <row r="15" spans="1:7" x14ac:dyDescent="0.25">
      <c r="A15" s="4"/>
      <c r="B15" s="24" t="s">
        <v>244</v>
      </c>
      <c r="C15" s="23" t="str">
        <f>IF(AND(OR($A$3=3,$A$3=4),$B$5=0),"X"," ")</f>
        <v xml:space="preserve"> </v>
      </c>
      <c r="D15" s="23" t="str">
        <f>IF(AND(OR($A$3=3,$A$3=4),OR($B$5=1,$B$5=2)),"X"," ")</f>
        <v xml:space="preserve"> </v>
      </c>
      <c r="E15" s="23" t="str">
        <f>IF(AND(OR($A$3=3,$A$3=4),OR($B$5=3,$B$5=4)),"X"," ")</f>
        <v xml:space="preserve"> </v>
      </c>
      <c r="F15" s="23" t="str">
        <f>IF(AND(OR($A$3=3,$A$3=4),OR($B$5=5,$B$5=6,$B$5=7)),"X"," ")</f>
        <v xml:space="preserve"> </v>
      </c>
      <c r="G15" s="23" t="str">
        <f>IF(AND(OR($A$3=3,$A$3=4),OR($B$5=8,$B$5&gt;8)),"X"," ")</f>
        <v xml:space="preserve"> </v>
      </c>
    </row>
    <row r="16" spans="1:7" x14ac:dyDescent="0.25">
      <c r="A16" s="4"/>
      <c r="B16" s="24" t="s">
        <v>248</v>
      </c>
      <c r="C16" s="23" t="str">
        <f>IF(AND(OR($A$3=5,$A$3&gt;5),$B$5=0),"X"," ")</f>
        <v xml:space="preserve"> </v>
      </c>
      <c r="D16" s="23" t="str">
        <f>IF(AND(OR($A$3=5,$A$3&gt;5),OR($B$5=1,$B$5=2)),"X"," ")</f>
        <v xml:space="preserve"> </v>
      </c>
      <c r="E16" s="23" t="str">
        <f>IF(AND(OR($A$3=5,$A$3&gt;5),OR($B$5=3,$B$5=4)),"X"," ")</f>
        <v xml:space="preserve"> </v>
      </c>
      <c r="F16" s="23" t="str">
        <f>IF(AND(OR($A$3=5,$A$3&gt;5),OR($B$5=5,$B$5=6,$B$5=7)),"X"," ")</f>
        <v xml:space="preserve"> </v>
      </c>
      <c r="G16" s="23" t="str">
        <f>IF(AND(OR($A$3=5,$A$3&gt;5),OR($B$5=8,$B$5&gt;8)),"X"," ")</f>
        <v xml:space="preserve"> </v>
      </c>
    </row>
  </sheetData>
  <mergeCells count="5">
    <mergeCell ref="B4:C4"/>
    <mergeCell ref="B5:C5"/>
    <mergeCell ref="A11:B12"/>
    <mergeCell ref="C11:G11"/>
    <mergeCell ref="A13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zoomScaleNormal="100" workbookViewId="0"/>
  </sheetViews>
  <sheetFormatPr baseColWidth="10" defaultColWidth="10.7109375" defaultRowHeight="15" x14ac:dyDescent="0.25"/>
  <cols>
    <col min="1" max="1" width="12.85546875" style="12" customWidth="1"/>
    <col min="2" max="2" width="21.85546875" style="12" customWidth="1"/>
    <col min="3" max="4" width="22" style="12" customWidth="1"/>
    <col min="5" max="5" width="21.7109375" style="12" customWidth="1"/>
  </cols>
  <sheetData>
    <row r="1" spans="1:5" ht="18.75" x14ac:dyDescent="0.3">
      <c r="A1" s="20"/>
      <c r="B1" s="7" t="s">
        <v>278</v>
      </c>
      <c r="C1" s="7"/>
      <c r="D1" s="7"/>
      <c r="E1" s="7"/>
    </row>
    <row r="2" spans="1:5" ht="47.25" x14ac:dyDescent="0.25">
      <c r="A2" s="13"/>
      <c r="B2" s="21" t="s">
        <v>232</v>
      </c>
      <c r="C2" s="21" t="s">
        <v>233</v>
      </c>
      <c r="D2" s="21" t="s">
        <v>234</v>
      </c>
      <c r="E2" s="21" t="s">
        <v>235</v>
      </c>
    </row>
    <row r="3" spans="1:5" x14ac:dyDescent="0.25">
      <c r="A3" s="33" t="s">
        <v>279</v>
      </c>
      <c r="B3" s="12">
        <f>COUNTIF('être embêté'!B3:B202,$A$3)</f>
        <v>0</v>
      </c>
      <c r="C3" s="12">
        <f>COUNTIF('être embêté'!C3:C202,$A$3)</f>
        <v>0</v>
      </c>
      <c r="D3" s="12">
        <f>COUNTIF('être embêté'!D3:D202,$A$3)</f>
        <v>0</v>
      </c>
      <c r="E3" s="12">
        <f>COUNTIF('être embêté'!E3:E202,$A$3)</f>
        <v>0</v>
      </c>
    </row>
    <row r="4" spans="1:5" x14ac:dyDescent="0.25">
      <c r="A4" s="33" t="s">
        <v>280</v>
      </c>
      <c r="B4" s="12">
        <f>COUNTIF('être embêté'!B3:B202,$A$4)</f>
        <v>0</v>
      </c>
      <c r="C4" s="12">
        <f>COUNTIF('être embêté'!C3:C202,$A$4)</f>
        <v>0</v>
      </c>
      <c r="D4" s="12">
        <f>COUNTIF('être embêté'!D3:D202,$A$4)</f>
        <v>0</v>
      </c>
      <c r="E4" s="12">
        <f>COUNTIF('être embêté'!E3:E202,$A$4)</f>
        <v>0</v>
      </c>
    </row>
  </sheetData>
  <mergeCells count="1">
    <mergeCell ref="B1:E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B1" zoomScaleNormal="100" workbookViewId="0">
      <selection activeCell="B1" sqref="B1"/>
    </sheetView>
  </sheetViews>
  <sheetFormatPr baseColWidth="10" defaultColWidth="10.7109375" defaultRowHeight="15" x14ac:dyDescent="0.25"/>
  <cols>
    <col min="1" max="1" width="15.42578125" style="12" customWidth="1"/>
    <col min="2" max="2" width="21.85546875" style="12" customWidth="1"/>
    <col min="3" max="3" width="22.140625" style="12" customWidth="1"/>
    <col min="4" max="4" width="35.42578125" style="12" customWidth="1"/>
    <col min="5" max="6" width="22" style="12" customWidth="1"/>
  </cols>
  <sheetData>
    <row r="1" spans="1:6" ht="18.75" x14ac:dyDescent="0.3">
      <c r="A1" s="20"/>
      <c r="B1" s="7" t="s">
        <v>236</v>
      </c>
      <c r="C1" s="7"/>
      <c r="D1" s="7"/>
      <c r="E1" s="7"/>
      <c r="F1" s="7"/>
    </row>
    <row r="2" spans="1:6" ht="78" customHeight="1" x14ac:dyDescent="0.25">
      <c r="A2" s="13"/>
      <c r="B2" s="22" t="s">
        <v>237</v>
      </c>
      <c r="C2" s="22" t="s">
        <v>238</v>
      </c>
      <c r="D2" s="22" t="s">
        <v>239</v>
      </c>
      <c r="E2" s="22" t="s">
        <v>240</v>
      </c>
      <c r="F2" s="22" t="s">
        <v>241</v>
      </c>
    </row>
    <row r="3" spans="1:6" x14ac:dyDescent="0.25">
      <c r="A3" s="33" t="s">
        <v>279</v>
      </c>
      <c r="B3" s="12">
        <f>COUNTIF('En savoir plus'!B3:B202,$A$3)</f>
        <v>0</v>
      </c>
      <c r="C3" s="12">
        <f>COUNTIF('En savoir plus'!C3:C202,$A$3)</f>
        <v>0</v>
      </c>
      <c r="D3" s="12">
        <f>COUNTIF('En savoir plus'!D3:D202,$A$3)</f>
        <v>0</v>
      </c>
      <c r="F3" s="12">
        <f>COUNTIF('En savoir plus'!F3:F202,$A$3)</f>
        <v>0</v>
      </c>
    </row>
    <row r="4" spans="1:6" x14ac:dyDescent="0.25">
      <c r="A4" s="33" t="s">
        <v>280</v>
      </c>
      <c r="B4" s="12">
        <f>COUNTIF('En savoir plus'!B3:B202,$A$4)</f>
        <v>0</v>
      </c>
      <c r="C4" s="12">
        <f>COUNTIF('En savoir plus'!C3:C202,$A$4)</f>
        <v>0</v>
      </c>
      <c r="D4" s="12">
        <f>COUNTIF('En savoir plus'!D3:D202,$A$4)</f>
        <v>0</v>
      </c>
      <c r="F4" s="12">
        <f>COUNTIF('En savoir plus'!F3:F202,$A$4)</f>
        <v>0</v>
      </c>
    </row>
  </sheetData>
  <mergeCells count="1">
    <mergeCell ref="B1:F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E7"/>
  <sheetViews>
    <sheetView zoomScaleNormal="100" workbookViewId="0"/>
  </sheetViews>
  <sheetFormatPr baseColWidth="10" defaultColWidth="10.7109375" defaultRowHeight="15" x14ac:dyDescent="0.25"/>
  <cols>
    <col min="3" max="3" width="12.140625" customWidth="1"/>
    <col min="4" max="4" width="22.140625" customWidth="1"/>
  </cols>
  <sheetData>
    <row r="4" spans="2:5" s="34" customFormat="1" x14ac:dyDescent="0.25">
      <c r="B4" s="34" t="s">
        <v>255</v>
      </c>
      <c r="C4" s="34" t="s">
        <v>258</v>
      </c>
      <c r="D4" s="34" t="s">
        <v>264</v>
      </c>
      <c r="E4" s="34" t="s">
        <v>279</v>
      </c>
    </row>
    <row r="5" spans="2:5" s="34" customFormat="1" x14ac:dyDescent="0.25">
      <c r="B5" s="34" t="s">
        <v>256</v>
      </c>
      <c r="C5" s="34" t="s">
        <v>259</v>
      </c>
      <c r="D5" s="34" t="s">
        <v>265</v>
      </c>
      <c r="E5" s="34" t="s">
        <v>280</v>
      </c>
    </row>
    <row r="6" spans="2:5" s="34" customFormat="1" x14ac:dyDescent="0.25">
      <c r="B6" s="34" t="s">
        <v>257</v>
      </c>
      <c r="D6" s="34" t="s">
        <v>266</v>
      </c>
    </row>
    <row r="7" spans="2:5" s="34" customFormat="1" x14ac:dyDescent="0.25">
      <c r="D7" s="34" t="s">
        <v>267</v>
      </c>
    </row>
  </sheetData>
  <sheetProtection algorithmName="SHA-512" hashValue="LNI9pSd3z3/ddMtVrLNF0WSjky1taYxdM9aReVtUNQilH9NIKsqVrm2NBPhhEIs2MoSQL2uTfbUvuSAaODY3Iw==" saltValue="XP5RilpAkMPsTOmmDtyjIA==" spinCount="100000" sheet="1" objects="1" scenarios="1" formatCells="0"/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5"/>
  <sheetViews>
    <sheetView zoomScaleNormal="100" workbookViewId="0"/>
  </sheetViews>
  <sheetFormatPr baseColWidth="10" defaultColWidth="10.7109375" defaultRowHeight="15" x14ac:dyDescent="0.25"/>
  <sheetData>
    <row r="1" spans="1:1" x14ac:dyDescent="0.25">
      <c r="A1" t="s">
        <v>260</v>
      </c>
    </row>
    <row r="2" spans="1:1" x14ac:dyDescent="0.25">
      <c r="A2">
        <v>2016</v>
      </c>
    </row>
    <row r="3" spans="1:1" x14ac:dyDescent="0.25">
      <c r="A3">
        <v>2015</v>
      </c>
    </row>
    <row r="4" spans="1:1" x14ac:dyDescent="0.25">
      <c r="A4">
        <v>2014</v>
      </c>
    </row>
    <row r="5" spans="1:1" x14ac:dyDescent="0.25">
      <c r="A5" t="s">
        <v>261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5"/>
  </sheetPr>
  <dimension ref="A1:K202"/>
  <sheetViews>
    <sheetView zoomScaleNormal="100" workbookViewId="0"/>
  </sheetViews>
  <sheetFormatPr baseColWidth="10" defaultColWidth="10.7109375" defaultRowHeight="15" x14ac:dyDescent="0.25"/>
  <cols>
    <col min="2" max="2" width="17.140625" customWidth="1"/>
    <col min="3" max="3" width="16" customWidth="1"/>
    <col min="4" max="4" width="15.42578125" customWidth="1"/>
    <col min="5" max="5" width="14.42578125" customWidth="1"/>
    <col min="6" max="6" width="16" customWidth="1"/>
    <col min="7" max="8" width="16.5703125" customWidth="1"/>
    <col min="9" max="9" width="15.140625" customWidth="1"/>
    <col min="10" max="10" width="13.140625" customWidth="1"/>
    <col min="11" max="11" width="14.28515625" customWidth="1"/>
  </cols>
  <sheetData>
    <row r="1" spans="1:11" s="14" customFormat="1" ht="18.75" x14ac:dyDescent="0.3">
      <c r="A1" s="9" t="s">
        <v>205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6" customFormat="1" ht="61.5" customHeight="1" x14ac:dyDescent="0.25">
      <c r="A2" s="13"/>
      <c r="B2" s="15" t="s">
        <v>206</v>
      </c>
      <c r="C2" s="15" t="s">
        <v>207</v>
      </c>
      <c r="D2" s="15" t="s">
        <v>208</v>
      </c>
      <c r="E2" s="15" t="s">
        <v>209</v>
      </c>
      <c r="F2" s="15" t="s">
        <v>210</v>
      </c>
      <c r="G2" s="15" t="s">
        <v>211</v>
      </c>
      <c r="H2" s="15" t="s">
        <v>212</v>
      </c>
      <c r="I2" s="15" t="s">
        <v>213</v>
      </c>
      <c r="J2" s="15" t="s">
        <v>214</v>
      </c>
      <c r="K2" s="15" t="s">
        <v>215</v>
      </c>
    </row>
    <row r="3" spans="1:11" ht="15.75" x14ac:dyDescent="0.25">
      <c r="A3" s="17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7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75" x14ac:dyDescent="0.25">
      <c r="A5" s="17" t="s">
        <v>7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x14ac:dyDescent="0.25">
      <c r="A6" s="17" t="s">
        <v>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5.75" x14ac:dyDescent="0.25">
      <c r="A7" s="17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7" t="s">
        <v>10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.75" x14ac:dyDescent="0.25">
      <c r="A9" s="17" t="s">
        <v>11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15.75" x14ac:dyDescent="0.25">
      <c r="A10" s="17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5.75" x14ac:dyDescent="0.25">
      <c r="A11" s="17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15.75" x14ac:dyDescent="0.25">
      <c r="A12" s="17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15.75" x14ac:dyDescent="0.25">
      <c r="A13" s="17" t="s">
        <v>15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5.75" x14ac:dyDescent="0.25">
      <c r="A14" s="17" t="s">
        <v>16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15.75" x14ac:dyDescent="0.25">
      <c r="A15" s="17" t="s">
        <v>17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5.75" x14ac:dyDescent="0.25">
      <c r="A16" s="17" t="s">
        <v>18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5.75" x14ac:dyDescent="0.25">
      <c r="A17" s="17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5.75" x14ac:dyDescent="0.25">
      <c r="A18" s="17" t="s">
        <v>20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5.75" x14ac:dyDescent="0.25">
      <c r="A19" s="17" t="s">
        <v>21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5.75" x14ac:dyDescent="0.25">
      <c r="A20" s="17" t="s">
        <v>22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5.75" x14ac:dyDescent="0.25">
      <c r="A21" s="17" t="s">
        <v>23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15.75" x14ac:dyDescent="0.25">
      <c r="A22" s="17" t="s">
        <v>24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15.75" x14ac:dyDescent="0.25">
      <c r="A23" s="17" t="s">
        <v>25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15.75" x14ac:dyDescent="0.25">
      <c r="A24" s="17" t="s">
        <v>26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15.75" x14ac:dyDescent="0.25">
      <c r="A25" s="17" t="s">
        <v>27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15.75" x14ac:dyDescent="0.25">
      <c r="A26" s="17" t="s">
        <v>28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15.75" x14ac:dyDescent="0.25">
      <c r="A27" s="17" t="s">
        <v>29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15.75" x14ac:dyDescent="0.25">
      <c r="A28" s="17" t="s">
        <v>30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15.75" x14ac:dyDescent="0.25">
      <c r="A29" s="17" t="s">
        <v>31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15.75" x14ac:dyDescent="0.25">
      <c r="A30" s="17" t="s">
        <v>32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15.75" x14ac:dyDescent="0.25">
      <c r="A31" s="17" t="s">
        <v>33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15.75" x14ac:dyDescent="0.25">
      <c r="A32" s="17" t="s">
        <v>34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5.75" x14ac:dyDescent="0.25">
      <c r="A33" s="17" t="s">
        <v>35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5.75" x14ac:dyDescent="0.25">
      <c r="A34" s="17" t="s">
        <v>36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5.75" x14ac:dyDescent="0.25">
      <c r="A35" s="17" t="s">
        <v>37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15.75" x14ac:dyDescent="0.25">
      <c r="A36" s="17" t="s">
        <v>38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15.75" x14ac:dyDescent="0.25">
      <c r="A37" s="17" t="s">
        <v>39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15.75" x14ac:dyDescent="0.25">
      <c r="A38" s="17" t="s">
        <v>40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x14ac:dyDescent="0.25">
      <c r="A39" s="17" t="s">
        <v>41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5.75" x14ac:dyDescent="0.25">
      <c r="A40" s="17" t="s">
        <v>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15.75" x14ac:dyDescent="0.25">
      <c r="A41" s="17" t="s">
        <v>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15.75" x14ac:dyDescent="0.25">
      <c r="A42" s="17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15.75" x14ac:dyDescent="0.25">
      <c r="A43" s="17" t="s">
        <v>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15.75" x14ac:dyDescent="0.25">
      <c r="A44" s="17" t="s">
        <v>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15.75" x14ac:dyDescent="0.25">
      <c r="A45" s="17" t="s">
        <v>47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5.75" x14ac:dyDescent="0.25">
      <c r="A46" s="17" t="s">
        <v>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.75" x14ac:dyDescent="0.25">
      <c r="A47" s="17" t="s">
        <v>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15.75" x14ac:dyDescent="0.25">
      <c r="A48" s="17" t="s">
        <v>50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15.75" x14ac:dyDescent="0.25">
      <c r="A49" s="17" t="s">
        <v>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15.75" x14ac:dyDescent="0.25">
      <c r="A50" s="17" t="s">
        <v>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15.75" x14ac:dyDescent="0.25">
      <c r="A51" s="17" t="s">
        <v>53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15.75" x14ac:dyDescent="0.25">
      <c r="A52" s="17" t="s">
        <v>54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15.75" x14ac:dyDescent="0.25">
      <c r="A53" s="17" t="s">
        <v>55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5.75" x14ac:dyDescent="0.25">
      <c r="A54" s="17" t="s">
        <v>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15.75" x14ac:dyDescent="0.25">
      <c r="A55" s="17" t="s">
        <v>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15.75" x14ac:dyDescent="0.25">
      <c r="A56" s="17" t="s">
        <v>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15.75" x14ac:dyDescent="0.25">
      <c r="A57" s="17" t="s">
        <v>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15.75" x14ac:dyDescent="0.25">
      <c r="A58" s="17" t="s">
        <v>60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15.75" x14ac:dyDescent="0.25">
      <c r="A59" s="17" t="s">
        <v>61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15.75" x14ac:dyDescent="0.25">
      <c r="A60" s="17" t="s">
        <v>62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15.75" x14ac:dyDescent="0.25">
      <c r="A61" s="17" t="s">
        <v>63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15.75" x14ac:dyDescent="0.25">
      <c r="A62" s="17" t="s">
        <v>64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15.75" x14ac:dyDescent="0.25">
      <c r="A63" s="17" t="s">
        <v>65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15.75" x14ac:dyDescent="0.25">
      <c r="A64" s="17" t="s">
        <v>66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15.75" x14ac:dyDescent="0.25">
      <c r="A65" s="17" t="s">
        <v>67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15.75" x14ac:dyDescent="0.25">
      <c r="A66" s="17" t="s">
        <v>68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15.75" x14ac:dyDescent="0.25">
      <c r="A67" s="17" t="s">
        <v>69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15.75" x14ac:dyDescent="0.25">
      <c r="A68" s="17" t="s">
        <v>70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15.75" x14ac:dyDescent="0.25">
      <c r="A69" s="17" t="s">
        <v>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15.75" x14ac:dyDescent="0.25">
      <c r="A70" s="17" t="s">
        <v>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15.75" x14ac:dyDescent="0.25">
      <c r="A71" s="17" t="s">
        <v>73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15.75" x14ac:dyDescent="0.25">
      <c r="A72" s="17" t="s">
        <v>74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15.75" x14ac:dyDescent="0.25">
      <c r="A73" s="17" t="s">
        <v>75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15.75" x14ac:dyDescent="0.25">
      <c r="A74" s="17" t="s">
        <v>76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15.75" x14ac:dyDescent="0.25">
      <c r="A75" s="17" t="s">
        <v>77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15.75" x14ac:dyDescent="0.25">
      <c r="A76" s="17" t="s">
        <v>78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15.75" x14ac:dyDescent="0.25">
      <c r="A77" s="17" t="s">
        <v>79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15.75" x14ac:dyDescent="0.25">
      <c r="A78" s="17" t="s">
        <v>80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15.75" x14ac:dyDescent="0.25">
      <c r="A79" s="17" t="s">
        <v>81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15.75" x14ac:dyDescent="0.25">
      <c r="A80" s="17" t="s">
        <v>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15.75" x14ac:dyDescent="0.25">
      <c r="A81" s="17" t="s">
        <v>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15.75" x14ac:dyDescent="0.25">
      <c r="A82" s="17" t="s">
        <v>84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15.75" x14ac:dyDescent="0.25">
      <c r="A83" s="17" t="s">
        <v>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15.75" x14ac:dyDescent="0.25">
      <c r="A84" s="17" t="s">
        <v>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15.75" x14ac:dyDescent="0.25">
      <c r="A85" s="17" t="s">
        <v>87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15.75" x14ac:dyDescent="0.25">
      <c r="A86" s="17" t="s">
        <v>88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15.75" x14ac:dyDescent="0.25">
      <c r="A87" s="17" t="s">
        <v>89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15.75" x14ac:dyDescent="0.25">
      <c r="A88" s="17" t="s">
        <v>90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15.75" x14ac:dyDescent="0.25">
      <c r="A89" s="17" t="s">
        <v>91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15.75" x14ac:dyDescent="0.25">
      <c r="A90" s="17" t="s">
        <v>92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15.75" x14ac:dyDescent="0.25">
      <c r="A91" s="17" t="s">
        <v>93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15.75" x14ac:dyDescent="0.25">
      <c r="A92" s="17" t="s">
        <v>94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15.75" x14ac:dyDescent="0.25">
      <c r="A93" s="17" t="s">
        <v>95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15.75" x14ac:dyDescent="0.25">
      <c r="A94" s="17" t="s">
        <v>96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15.75" x14ac:dyDescent="0.25">
      <c r="A95" s="17" t="s">
        <v>97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15.75" x14ac:dyDescent="0.25">
      <c r="A96" s="17" t="s">
        <v>98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15.75" x14ac:dyDescent="0.25">
      <c r="A97" s="17" t="s">
        <v>99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15.75" x14ac:dyDescent="0.25">
      <c r="A98" s="17" t="s">
        <v>100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15.75" x14ac:dyDescent="0.25">
      <c r="A99" s="17" t="s">
        <v>101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15.75" x14ac:dyDescent="0.25">
      <c r="A100" s="17" t="s">
        <v>102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15.75" x14ac:dyDescent="0.25">
      <c r="A101" s="17" t="s">
        <v>103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15.75" x14ac:dyDescent="0.25">
      <c r="A102" s="17" t="s">
        <v>104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15.75" x14ac:dyDescent="0.25">
      <c r="A103" s="17" t="s">
        <v>105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15.75" x14ac:dyDescent="0.25">
      <c r="A104" s="17" t="s">
        <v>106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15.75" x14ac:dyDescent="0.25">
      <c r="A105" s="17" t="s">
        <v>107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15.75" x14ac:dyDescent="0.25">
      <c r="A106" s="17" t="s">
        <v>108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15.75" x14ac:dyDescent="0.25">
      <c r="A107" s="17" t="s">
        <v>109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15.75" x14ac:dyDescent="0.25">
      <c r="A108" s="17" t="s">
        <v>110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15.75" x14ac:dyDescent="0.25">
      <c r="A109" s="17" t="s">
        <v>111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15.75" x14ac:dyDescent="0.25">
      <c r="A110" s="17" t="s">
        <v>112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15.75" x14ac:dyDescent="0.25">
      <c r="A111" s="17" t="s">
        <v>113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15.75" x14ac:dyDescent="0.25">
      <c r="A112" s="17" t="s">
        <v>114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15.75" x14ac:dyDescent="0.25">
      <c r="A113" s="17" t="s">
        <v>115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15.75" x14ac:dyDescent="0.25">
      <c r="A114" s="17" t="s">
        <v>116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15.75" x14ac:dyDescent="0.25">
      <c r="A115" s="17" t="s">
        <v>117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15.75" x14ac:dyDescent="0.25">
      <c r="A116" s="17" t="s">
        <v>118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15.75" x14ac:dyDescent="0.25">
      <c r="A117" s="17" t="s">
        <v>119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15.75" x14ac:dyDescent="0.25">
      <c r="A118" s="17" t="s">
        <v>120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15.75" x14ac:dyDescent="0.25">
      <c r="A119" s="17" t="s">
        <v>121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15.75" x14ac:dyDescent="0.25">
      <c r="A120" s="17" t="s">
        <v>122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15.75" x14ac:dyDescent="0.25">
      <c r="A121" s="17" t="s">
        <v>123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15.75" x14ac:dyDescent="0.25">
      <c r="A122" s="17" t="s">
        <v>124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15.75" x14ac:dyDescent="0.25">
      <c r="A123" s="17" t="s">
        <v>125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15.75" x14ac:dyDescent="0.25">
      <c r="A124" s="17" t="s">
        <v>126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15.75" x14ac:dyDescent="0.25">
      <c r="A125" s="17" t="s">
        <v>127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15.75" x14ac:dyDescent="0.25">
      <c r="A126" s="17" t="s">
        <v>128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15.75" x14ac:dyDescent="0.25">
      <c r="A127" s="17" t="s">
        <v>129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15.75" x14ac:dyDescent="0.25">
      <c r="A128" s="17" t="s">
        <v>130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15.75" x14ac:dyDescent="0.25">
      <c r="A129" s="17" t="s">
        <v>131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15.75" x14ac:dyDescent="0.25">
      <c r="A130" s="17" t="s">
        <v>132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15.75" x14ac:dyDescent="0.25">
      <c r="A131" s="17" t="s">
        <v>133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15.75" x14ac:dyDescent="0.25">
      <c r="A132" s="17" t="s">
        <v>134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15.75" x14ac:dyDescent="0.25">
      <c r="A133" s="17" t="s">
        <v>135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15.75" x14ac:dyDescent="0.25">
      <c r="A134" s="17" t="s">
        <v>136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15.75" x14ac:dyDescent="0.25">
      <c r="A135" s="17" t="s">
        <v>137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15.75" x14ac:dyDescent="0.25">
      <c r="A136" s="17" t="s">
        <v>138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15.75" x14ac:dyDescent="0.25">
      <c r="A137" s="17" t="s">
        <v>139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15.75" x14ac:dyDescent="0.25">
      <c r="A138" s="17" t="s">
        <v>140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15.75" x14ac:dyDescent="0.25">
      <c r="A139" s="17" t="s">
        <v>141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15.75" x14ac:dyDescent="0.25">
      <c r="A140" s="17" t="s">
        <v>142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15.75" x14ac:dyDescent="0.25">
      <c r="A141" s="17" t="s">
        <v>143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15.75" x14ac:dyDescent="0.25">
      <c r="A142" s="17" t="s">
        <v>144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15.75" x14ac:dyDescent="0.25">
      <c r="A143" s="17" t="s">
        <v>145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15.75" x14ac:dyDescent="0.25">
      <c r="A144" s="17" t="s">
        <v>146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15.75" x14ac:dyDescent="0.25">
      <c r="A145" s="17" t="s">
        <v>147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15.75" x14ac:dyDescent="0.25">
      <c r="A146" s="17" t="s">
        <v>148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15.75" x14ac:dyDescent="0.25">
      <c r="A147" s="17" t="s">
        <v>149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15.75" x14ac:dyDescent="0.25">
      <c r="A148" s="17" t="s">
        <v>150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15.75" x14ac:dyDescent="0.25">
      <c r="A149" s="17" t="s">
        <v>151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15.75" x14ac:dyDescent="0.25">
      <c r="A150" s="17" t="s">
        <v>152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15.75" x14ac:dyDescent="0.25">
      <c r="A151" s="17" t="s">
        <v>153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15.75" x14ac:dyDescent="0.25">
      <c r="A152" s="17" t="s">
        <v>154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15.75" x14ac:dyDescent="0.25">
      <c r="A153" s="17" t="s">
        <v>155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15.75" x14ac:dyDescent="0.25">
      <c r="A154" s="17" t="s">
        <v>156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15.75" x14ac:dyDescent="0.25">
      <c r="A155" s="17" t="s">
        <v>157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15.75" x14ac:dyDescent="0.25">
      <c r="A156" s="17" t="s">
        <v>158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15.75" x14ac:dyDescent="0.25">
      <c r="A157" s="17" t="s">
        <v>159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15.75" x14ac:dyDescent="0.25">
      <c r="A158" s="17" t="s">
        <v>160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15.75" x14ac:dyDescent="0.25">
      <c r="A159" s="17" t="s">
        <v>161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15.75" x14ac:dyDescent="0.25">
      <c r="A160" s="17" t="s">
        <v>162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15.75" x14ac:dyDescent="0.25">
      <c r="A161" s="17" t="s">
        <v>163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15.75" x14ac:dyDescent="0.25">
      <c r="A162" s="17" t="s">
        <v>164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15.75" x14ac:dyDescent="0.25">
      <c r="A163" s="17" t="s">
        <v>165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15.75" x14ac:dyDescent="0.25">
      <c r="A164" s="17" t="s">
        <v>166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15.75" x14ac:dyDescent="0.25">
      <c r="A165" s="17" t="s">
        <v>167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15.75" x14ac:dyDescent="0.25">
      <c r="A166" s="17" t="s">
        <v>168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15.75" x14ac:dyDescent="0.25">
      <c r="A167" s="17" t="s">
        <v>169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15.75" x14ac:dyDescent="0.25">
      <c r="A168" s="17" t="s">
        <v>170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15.75" x14ac:dyDescent="0.25">
      <c r="A169" s="17" t="s">
        <v>171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15.75" x14ac:dyDescent="0.25">
      <c r="A170" s="17" t="s">
        <v>172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15.75" x14ac:dyDescent="0.25">
      <c r="A171" s="17" t="s">
        <v>173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15.75" x14ac:dyDescent="0.25">
      <c r="A172" s="17" t="s">
        <v>174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15.75" x14ac:dyDescent="0.25">
      <c r="A173" s="17" t="s">
        <v>175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15.75" x14ac:dyDescent="0.25">
      <c r="A174" s="17" t="s">
        <v>176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15.75" x14ac:dyDescent="0.25">
      <c r="A175" s="17" t="s">
        <v>177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15.75" x14ac:dyDescent="0.25">
      <c r="A176" s="17" t="s">
        <v>178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15.75" x14ac:dyDescent="0.25">
      <c r="A177" s="17" t="s">
        <v>179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15.75" x14ac:dyDescent="0.25">
      <c r="A178" s="17" t="s">
        <v>180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15.75" x14ac:dyDescent="0.25">
      <c r="A179" s="17" t="s">
        <v>181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15.75" x14ac:dyDescent="0.25">
      <c r="A180" s="17" t="s">
        <v>182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15.75" x14ac:dyDescent="0.25">
      <c r="A181" s="17" t="s">
        <v>183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15.75" x14ac:dyDescent="0.25">
      <c r="A182" s="17" t="s">
        <v>184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15.75" x14ac:dyDescent="0.25">
      <c r="A183" s="17" t="s">
        <v>185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15.75" x14ac:dyDescent="0.25">
      <c r="A184" s="17" t="s">
        <v>186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15.75" x14ac:dyDescent="0.25">
      <c r="A185" s="17" t="s">
        <v>187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15.75" x14ac:dyDescent="0.25">
      <c r="A186" s="17" t="s">
        <v>188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15.75" x14ac:dyDescent="0.25">
      <c r="A187" s="17" t="s">
        <v>189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15.75" x14ac:dyDescent="0.25">
      <c r="A188" s="17" t="s">
        <v>190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15.75" x14ac:dyDescent="0.25">
      <c r="A189" s="17" t="s">
        <v>191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15.75" x14ac:dyDescent="0.25">
      <c r="A190" s="17" t="s">
        <v>192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15.75" x14ac:dyDescent="0.25">
      <c r="A191" s="17" t="s">
        <v>193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15.75" x14ac:dyDescent="0.25">
      <c r="A192" s="17" t="s">
        <v>194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15.75" x14ac:dyDescent="0.25">
      <c r="A193" s="17" t="s">
        <v>195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15.75" x14ac:dyDescent="0.25">
      <c r="A194" s="17" t="s">
        <v>196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15.75" x14ac:dyDescent="0.25">
      <c r="A195" s="17" t="s">
        <v>197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15.75" x14ac:dyDescent="0.25">
      <c r="A196" s="17" t="s">
        <v>198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15.75" x14ac:dyDescent="0.25">
      <c r="A197" s="17" t="s">
        <v>199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15.75" x14ac:dyDescent="0.25">
      <c r="A198" s="17" t="s">
        <v>200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15.75" x14ac:dyDescent="0.25">
      <c r="A199" s="17" t="s">
        <v>201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15.75" x14ac:dyDescent="0.25">
      <c r="A200" s="17" t="s">
        <v>202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15.75" x14ac:dyDescent="0.25">
      <c r="A201" s="17" t="s">
        <v>203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15.75" x14ac:dyDescent="0.25">
      <c r="A202" s="17" t="s">
        <v>204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</sheetData>
  <mergeCells count="1">
    <mergeCell ref="A1:K1"/>
  </mergeCell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'Variables de réponses'!$D$4:$D$7</xm:f>
          </x14:formula1>
          <x14:formula2>
            <xm:f>0</xm:f>
          </x14:formula2>
          <xm:sqref>B3:K202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B9CA"/>
  </sheetPr>
  <dimension ref="A1:O204"/>
  <sheetViews>
    <sheetView tabSelected="1" topLeftCell="E1" zoomScaleNormal="100" workbookViewId="0">
      <selection activeCell="M21" sqref="M21"/>
    </sheetView>
  </sheetViews>
  <sheetFormatPr baseColWidth="10" defaultColWidth="10.7109375" defaultRowHeight="15" x14ac:dyDescent="0.25"/>
  <cols>
    <col min="1" max="1" width="10.85546875" style="12" customWidth="1"/>
    <col min="2" max="2" width="11.5703125" style="18" customWidth="1"/>
    <col min="3" max="3" width="11.42578125" style="18" customWidth="1"/>
    <col min="4" max="4" width="12.140625" style="18" customWidth="1"/>
    <col min="5" max="5" width="11.42578125" style="18" customWidth="1"/>
    <col min="6" max="6" width="10.140625" style="18" customWidth="1"/>
    <col min="7" max="7" width="9.7109375" style="18" customWidth="1"/>
    <col min="8" max="8" width="11.28515625" style="18" customWidth="1"/>
  </cols>
  <sheetData>
    <row r="1" spans="1:15" ht="35.1" customHeight="1" x14ac:dyDescent="0.25">
      <c r="A1" s="8" t="s">
        <v>216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60.5" customHeight="1" x14ac:dyDescent="0.25">
      <c r="A2" s="13"/>
      <c r="B2" s="19" t="s">
        <v>217</v>
      </c>
      <c r="C2" s="19" t="s">
        <v>218</v>
      </c>
      <c r="D2" s="19" t="s">
        <v>219</v>
      </c>
      <c r="E2" s="19" t="s">
        <v>220</v>
      </c>
      <c r="F2" s="19" t="s">
        <v>221</v>
      </c>
      <c r="G2" s="19" t="s">
        <v>222</v>
      </c>
      <c r="H2" s="19" t="s">
        <v>223</v>
      </c>
      <c r="I2" s="19" t="s">
        <v>224</v>
      </c>
      <c r="J2" s="19" t="s">
        <v>225</v>
      </c>
      <c r="K2" s="19" t="s">
        <v>226</v>
      </c>
      <c r="L2" s="19" t="s">
        <v>227</v>
      </c>
      <c r="M2" s="19" t="s">
        <v>228</v>
      </c>
      <c r="N2" s="19" t="s">
        <v>229</v>
      </c>
      <c r="O2" s="19" t="s">
        <v>230</v>
      </c>
    </row>
    <row r="3" spans="1:15" ht="15.75" x14ac:dyDescent="0.25">
      <c r="A3" s="11" t="s">
        <v>5</v>
      </c>
      <c r="I3" s="18"/>
      <c r="J3" s="18"/>
      <c r="K3" s="18"/>
      <c r="L3" s="18"/>
      <c r="M3" s="18"/>
      <c r="N3" s="18"/>
      <c r="O3" s="18"/>
    </row>
    <row r="4" spans="1:15" ht="15.75" x14ac:dyDescent="0.25">
      <c r="A4" s="11" t="s">
        <v>6</v>
      </c>
      <c r="I4" s="18"/>
      <c r="J4" s="18"/>
      <c r="K4" s="18"/>
      <c r="L4" s="18"/>
      <c r="M4" s="18"/>
      <c r="N4" s="18"/>
      <c r="O4" s="18"/>
    </row>
    <row r="5" spans="1:15" ht="15.75" x14ac:dyDescent="0.25">
      <c r="A5" s="11" t="s">
        <v>7</v>
      </c>
      <c r="I5" s="18"/>
      <c r="J5" s="18"/>
      <c r="K5" s="18"/>
      <c r="L5" s="18"/>
      <c r="M5" s="18"/>
      <c r="N5" s="18"/>
      <c r="O5" s="18"/>
    </row>
    <row r="6" spans="1:15" ht="15.75" x14ac:dyDescent="0.25">
      <c r="A6" s="11" t="s">
        <v>8</v>
      </c>
      <c r="I6" s="18"/>
      <c r="J6" s="18"/>
      <c r="K6" s="18"/>
      <c r="L6" s="18"/>
      <c r="M6" s="18"/>
      <c r="N6" s="18"/>
      <c r="O6" s="18"/>
    </row>
    <row r="7" spans="1:15" ht="15.75" x14ac:dyDescent="0.25">
      <c r="A7" s="11" t="s">
        <v>9</v>
      </c>
      <c r="I7" s="18"/>
      <c r="J7" s="18"/>
      <c r="K7" s="18"/>
      <c r="L7" s="18"/>
      <c r="M7" s="18"/>
      <c r="N7" s="18"/>
      <c r="O7" s="18"/>
    </row>
    <row r="8" spans="1:15" ht="15.75" x14ac:dyDescent="0.25">
      <c r="A8" s="11" t="s">
        <v>10</v>
      </c>
      <c r="I8" s="18"/>
      <c r="J8" s="18"/>
      <c r="K8" s="18"/>
      <c r="L8" s="18"/>
      <c r="M8" s="18"/>
      <c r="N8" s="18"/>
      <c r="O8" s="18"/>
    </row>
    <row r="9" spans="1:15" ht="15.75" x14ac:dyDescent="0.25">
      <c r="A9" s="11" t="s">
        <v>11</v>
      </c>
      <c r="I9" s="18"/>
      <c r="J9" s="18"/>
      <c r="K9" s="18"/>
      <c r="L9" s="18"/>
      <c r="M9" s="18"/>
      <c r="N9" s="18"/>
      <c r="O9" s="18"/>
    </row>
    <row r="10" spans="1:15" ht="15.75" x14ac:dyDescent="0.25">
      <c r="A10" s="11" t="s">
        <v>12</v>
      </c>
      <c r="I10" s="18"/>
      <c r="J10" s="18"/>
      <c r="K10" s="18"/>
      <c r="L10" s="18"/>
      <c r="M10" s="18"/>
      <c r="N10" s="18"/>
      <c r="O10" s="18"/>
    </row>
    <row r="11" spans="1:15" ht="15.75" x14ac:dyDescent="0.25">
      <c r="A11" s="11" t="s">
        <v>13</v>
      </c>
      <c r="I11" s="18"/>
      <c r="J11" s="18"/>
      <c r="K11" s="18"/>
      <c r="L11" s="18"/>
      <c r="M11" s="18"/>
      <c r="N11" s="18"/>
      <c r="O11" s="18"/>
    </row>
    <row r="12" spans="1:15" ht="15.75" x14ac:dyDescent="0.25">
      <c r="A12" s="11" t="s">
        <v>14</v>
      </c>
      <c r="I12" s="18"/>
      <c r="J12" s="18"/>
      <c r="K12" s="18"/>
      <c r="L12" s="18"/>
      <c r="M12" s="18"/>
      <c r="N12" s="18"/>
      <c r="O12" s="18"/>
    </row>
    <row r="13" spans="1:15" ht="15.75" x14ac:dyDescent="0.25">
      <c r="A13" s="11" t="s">
        <v>15</v>
      </c>
      <c r="I13" s="18"/>
      <c r="J13" s="18"/>
      <c r="K13" s="18"/>
      <c r="L13" s="18"/>
      <c r="M13" s="18"/>
      <c r="N13" s="18"/>
      <c r="O13" s="18"/>
    </row>
    <row r="14" spans="1:15" ht="15.75" x14ac:dyDescent="0.25">
      <c r="A14" s="11" t="s">
        <v>16</v>
      </c>
      <c r="I14" s="18"/>
      <c r="J14" s="18"/>
      <c r="K14" s="18"/>
      <c r="L14" s="18"/>
      <c r="M14" s="18"/>
      <c r="N14" s="18"/>
      <c r="O14" s="18"/>
    </row>
    <row r="15" spans="1:15" ht="15.75" x14ac:dyDescent="0.25">
      <c r="A15" s="11" t="s">
        <v>17</v>
      </c>
      <c r="I15" s="18"/>
      <c r="J15" s="18"/>
      <c r="K15" s="18"/>
      <c r="L15" s="18"/>
      <c r="M15" s="18"/>
      <c r="N15" s="18"/>
      <c r="O15" s="18"/>
    </row>
    <row r="16" spans="1:15" ht="15.75" x14ac:dyDescent="0.25">
      <c r="A16" s="11" t="s">
        <v>18</v>
      </c>
      <c r="I16" s="18"/>
      <c r="J16" s="18"/>
      <c r="K16" s="18"/>
      <c r="L16" s="18"/>
      <c r="M16" s="18"/>
      <c r="N16" s="18"/>
      <c r="O16" s="18"/>
    </row>
    <row r="17" spans="1:15" ht="15.75" x14ac:dyDescent="0.25">
      <c r="A17" s="11" t="s">
        <v>19</v>
      </c>
      <c r="I17" s="18"/>
      <c r="J17" s="18"/>
      <c r="K17" s="18"/>
      <c r="L17" s="18"/>
      <c r="M17" s="18"/>
      <c r="N17" s="18"/>
      <c r="O17" s="18"/>
    </row>
    <row r="18" spans="1:15" ht="15.75" x14ac:dyDescent="0.25">
      <c r="A18" s="11" t="s">
        <v>20</v>
      </c>
      <c r="I18" s="18"/>
      <c r="J18" s="18"/>
      <c r="K18" s="18"/>
      <c r="L18" s="18"/>
      <c r="M18" s="18"/>
      <c r="N18" s="18"/>
      <c r="O18" s="18"/>
    </row>
    <row r="19" spans="1:15" ht="15.75" x14ac:dyDescent="0.25">
      <c r="A19" s="11" t="s">
        <v>21</v>
      </c>
      <c r="I19" s="18"/>
      <c r="J19" s="18"/>
      <c r="K19" s="18"/>
      <c r="L19" s="18"/>
      <c r="M19" s="18"/>
      <c r="N19" s="18"/>
      <c r="O19" s="18"/>
    </row>
    <row r="20" spans="1:15" ht="15.75" x14ac:dyDescent="0.25">
      <c r="A20" s="11" t="s">
        <v>22</v>
      </c>
      <c r="I20" s="18"/>
      <c r="J20" s="18"/>
      <c r="K20" s="18"/>
      <c r="L20" s="18"/>
      <c r="M20" s="18"/>
      <c r="N20" s="18"/>
      <c r="O20" s="18"/>
    </row>
    <row r="21" spans="1:15" ht="15.75" x14ac:dyDescent="0.25">
      <c r="A21" s="11" t="s">
        <v>23</v>
      </c>
      <c r="I21" s="18"/>
      <c r="J21" s="18"/>
      <c r="K21" s="18"/>
      <c r="L21" s="18"/>
      <c r="M21" s="18"/>
      <c r="N21" s="18"/>
      <c r="O21" s="18"/>
    </row>
    <row r="22" spans="1:15" ht="15.75" x14ac:dyDescent="0.25">
      <c r="A22" s="11" t="s">
        <v>24</v>
      </c>
      <c r="I22" s="18"/>
      <c r="J22" s="18"/>
      <c r="K22" s="18"/>
      <c r="L22" s="18"/>
      <c r="M22" s="18"/>
      <c r="N22" s="18"/>
      <c r="O22" s="18"/>
    </row>
    <row r="23" spans="1:15" ht="15.75" x14ac:dyDescent="0.25">
      <c r="A23" s="11" t="s">
        <v>25</v>
      </c>
      <c r="I23" s="18"/>
      <c r="J23" s="18"/>
      <c r="K23" s="18"/>
      <c r="L23" s="18"/>
      <c r="M23" s="18"/>
      <c r="N23" s="18"/>
      <c r="O23" s="18"/>
    </row>
    <row r="24" spans="1:15" ht="15.75" x14ac:dyDescent="0.25">
      <c r="A24" s="11" t="s">
        <v>26</v>
      </c>
      <c r="I24" s="18"/>
      <c r="J24" s="18"/>
      <c r="K24" s="18"/>
      <c r="L24" s="18"/>
      <c r="M24" s="18"/>
      <c r="N24" s="18"/>
      <c r="O24" s="18"/>
    </row>
    <row r="25" spans="1:15" ht="15.75" x14ac:dyDescent="0.25">
      <c r="A25" s="11" t="s">
        <v>27</v>
      </c>
      <c r="I25" s="18"/>
      <c r="J25" s="18"/>
      <c r="K25" s="18"/>
      <c r="L25" s="18"/>
      <c r="M25" s="18"/>
      <c r="N25" s="18"/>
      <c r="O25" s="18"/>
    </row>
    <row r="26" spans="1:15" ht="15.75" x14ac:dyDescent="0.25">
      <c r="A26" s="11" t="s">
        <v>28</v>
      </c>
      <c r="I26" s="18"/>
      <c r="J26" s="18"/>
      <c r="K26" s="18"/>
      <c r="L26" s="18"/>
      <c r="M26" s="18"/>
      <c r="N26" s="18"/>
      <c r="O26" s="18"/>
    </row>
    <row r="27" spans="1:15" ht="15.75" x14ac:dyDescent="0.25">
      <c r="A27" s="11" t="s">
        <v>29</v>
      </c>
      <c r="I27" s="18"/>
      <c r="J27" s="18"/>
      <c r="K27" s="18"/>
      <c r="L27" s="18"/>
      <c r="M27" s="18"/>
      <c r="N27" s="18"/>
      <c r="O27" s="18"/>
    </row>
    <row r="28" spans="1:15" ht="15.75" x14ac:dyDescent="0.25">
      <c r="A28" s="11" t="s">
        <v>30</v>
      </c>
      <c r="I28" s="18"/>
      <c r="J28" s="18"/>
      <c r="K28" s="18"/>
      <c r="L28" s="18"/>
      <c r="M28" s="18"/>
      <c r="N28" s="18"/>
      <c r="O28" s="18"/>
    </row>
    <row r="29" spans="1:15" ht="15.75" x14ac:dyDescent="0.25">
      <c r="A29" s="11" t="s">
        <v>31</v>
      </c>
      <c r="I29" s="18"/>
      <c r="J29" s="18"/>
      <c r="K29" s="18"/>
      <c r="L29" s="18"/>
      <c r="M29" s="18"/>
      <c r="N29" s="18"/>
      <c r="O29" s="18"/>
    </row>
    <row r="30" spans="1:15" ht="15.75" x14ac:dyDescent="0.25">
      <c r="A30" s="11" t="s">
        <v>32</v>
      </c>
      <c r="I30" s="18"/>
      <c r="J30" s="18"/>
      <c r="K30" s="18"/>
      <c r="L30" s="18"/>
      <c r="M30" s="18"/>
      <c r="N30" s="18"/>
      <c r="O30" s="18"/>
    </row>
    <row r="31" spans="1:15" ht="15.75" x14ac:dyDescent="0.25">
      <c r="A31" s="11" t="s">
        <v>33</v>
      </c>
      <c r="I31" s="18"/>
      <c r="J31" s="18"/>
      <c r="K31" s="18"/>
      <c r="L31" s="18"/>
      <c r="M31" s="18"/>
      <c r="N31" s="18"/>
      <c r="O31" s="18"/>
    </row>
    <row r="32" spans="1:15" ht="15.75" x14ac:dyDescent="0.25">
      <c r="A32" s="11" t="s">
        <v>34</v>
      </c>
      <c r="I32" s="18"/>
      <c r="J32" s="18"/>
      <c r="K32" s="18"/>
      <c r="L32" s="18"/>
      <c r="M32" s="18"/>
      <c r="N32" s="18"/>
      <c r="O32" s="18"/>
    </row>
    <row r="33" spans="1:15" ht="15.75" x14ac:dyDescent="0.25">
      <c r="A33" s="11" t="s">
        <v>35</v>
      </c>
      <c r="I33" s="18"/>
      <c r="J33" s="18"/>
      <c r="K33" s="18"/>
      <c r="L33" s="18"/>
      <c r="M33" s="18"/>
      <c r="N33" s="18"/>
      <c r="O33" s="18"/>
    </row>
    <row r="34" spans="1:15" ht="15.75" x14ac:dyDescent="0.25">
      <c r="A34" s="11" t="s">
        <v>36</v>
      </c>
      <c r="I34" s="18"/>
      <c r="J34" s="18"/>
      <c r="K34" s="18"/>
      <c r="L34" s="18"/>
      <c r="M34" s="18"/>
      <c r="N34" s="18"/>
      <c r="O34" s="18"/>
    </row>
    <row r="35" spans="1:15" ht="15.75" x14ac:dyDescent="0.25">
      <c r="A35" s="11" t="s">
        <v>37</v>
      </c>
      <c r="I35" s="18"/>
      <c r="J35" s="18"/>
      <c r="K35" s="18"/>
      <c r="L35" s="18"/>
      <c r="M35" s="18"/>
      <c r="N35" s="18"/>
      <c r="O35" s="18"/>
    </row>
    <row r="36" spans="1:15" ht="15.75" x14ac:dyDescent="0.25">
      <c r="A36" s="11" t="s">
        <v>38</v>
      </c>
      <c r="I36" s="18"/>
      <c r="J36" s="18"/>
      <c r="K36" s="18"/>
      <c r="L36" s="18"/>
      <c r="M36" s="18"/>
      <c r="N36" s="18"/>
      <c r="O36" s="18"/>
    </row>
    <row r="37" spans="1:15" ht="15.75" x14ac:dyDescent="0.25">
      <c r="A37" s="11" t="s">
        <v>39</v>
      </c>
      <c r="I37" s="18"/>
      <c r="J37" s="18"/>
      <c r="K37" s="18"/>
      <c r="L37" s="18"/>
      <c r="M37" s="18"/>
      <c r="N37" s="18"/>
      <c r="O37" s="18"/>
    </row>
    <row r="38" spans="1:15" ht="15.75" x14ac:dyDescent="0.25">
      <c r="A38" s="11" t="s">
        <v>40</v>
      </c>
      <c r="I38" s="18"/>
      <c r="J38" s="18"/>
      <c r="K38" s="18"/>
      <c r="L38" s="18"/>
      <c r="M38" s="18"/>
      <c r="N38" s="18"/>
      <c r="O38" s="18"/>
    </row>
    <row r="39" spans="1:15" ht="15.75" x14ac:dyDescent="0.25">
      <c r="A39" s="11" t="s">
        <v>41</v>
      </c>
      <c r="I39" s="18"/>
      <c r="J39" s="18"/>
      <c r="K39" s="18"/>
      <c r="L39" s="18"/>
      <c r="M39" s="18"/>
      <c r="N39" s="18"/>
      <c r="O39" s="18"/>
    </row>
    <row r="40" spans="1:15" ht="15.75" x14ac:dyDescent="0.25">
      <c r="A40" s="11" t="s">
        <v>42</v>
      </c>
      <c r="I40" s="18"/>
      <c r="J40" s="18"/>
      <c r="K40" s="18"/>
      <c r="L40" s="18"/>
      <c r="M40" s="18"/>
      <c r="N40" s="18"/>
      <c r="O40" s="18"/>
    </row>
    <row r="41" spans="1:15" ht="15.75" x14ac:dyDescent="0.25">
      <c r="A41" s="11" t="s">
        <v>43</v>
      </c>
      <c r="I41" s="18"/>
      <c r="J41" s="18"/>
      <c r="K41" s="18"/>
      <c r="L41" s="18"/>
      <c r="M41" s="18"/>
      <c r="N41" s="18"/>
      <c r="O41" s="18"/>
    </row>
    <row r="42" spans="1:15" ht="15.75" x14ac:dyDescent="0.25">
      <c r="A42" s="11" t="s">
        <v>44</v>
      </c>
      <c r="I42" s="18"/>
      <c r="J42" s="18"/>
      <c r="K42" s="18"/>
      <c r="L42" s="18"/>
      <c r="M42" s="18"/>
      <c r="N42" s="18"/>
      <c r="O42" s="18"/>
    </row>
    <row r="43" spans="1:15" ht="15.75" x14ac:dyDescent="0.25">
      <c r="A43" s="11" t="s">
        <v>45</v>
      </c>
      <c r="I43" s="18"/>
      <c r="J43" s="18"/>
      <c r="K43" s="18"/>
      <c r="L43" s="18"/>
      <c r="M43" s="18"/>
      <c r="N43" s="18"/>
      <c r="O43" s="18"/>
    </row>
    <row r="44" spans="1:15" ht="15.75" x14ac:dyDescent="0.25">
      <c r="A44" s="11" t="s">
        <v>46</v>
      </c>
      <c r="I44" s="18"/>
      <c r="J44" s="18"/>
      <c r="K44" s="18"/>
      <c r="L44" s="18"/>
      <c r="M44" s="18"/>
      <c r="N44" s="18"/>
      <c r="O44" s="18"/>
    </row>
    <row r="45" spans="1:15" ht="15.75" x14ac:dyDescent="0.25">
      <c r="A45" s="11" t="s">
        <v>47</v>
      </c>
      <c r="I45" s="18"/>
      <c r="J45" s="18"/>
      <c r="K45" s="18"/>
      <c r="L45" s="18"/>
      <c r="M45" s="18"/>
      <c r="N45" s="18"/>
      <c r="O45" s="18"/>
    </row>
    <row r="46" spans="1:15" ht="15.75" x14ac:dyDescent="0.25">
      <c r="A46" s="11" t="s">
        <v>48</v>
      </c>
      <c r="I46" s="18"/>
      <c r="J46" s="18"/>
      <c r="K46" s="18"/>
      <c r="L46" s="18"/>
      <c r="M46" s="18"/>
      <c r="N46" s="18"/>
      <c r="O46" s="18"/>
    </row>
    <row r="47" spans="1:15" ht="15.75" x14ac:dyDescent="0.25">
      <c r="A47" s="11" t="s">
        <v>49</v>
      </c>
      <c r="I47" s="18"/>
      <c r="J47" s="18"/>
      <c r="K47" s="18"/>
      <c r="L47" s="18"/>
      <c r="M47" s="18"/>
      <c r="N47" s="18"/>
      <c r="O47" s="18"/>
    </row>
    <row r="48" spans="1:15" ht="15.75" x14ac:dyDescent="0.25">
      <c r="A48" s="11" t="s">
        <v>50</v>
      </c>
      <c r="I48" s="18"/>
      <c r="J48" s="18"/>
      <c r="K48" s="18"/>
      <c r="L48" s="18"/>
      <c r="M48" s="18"/>
      <c r="N48" s="18"/>
      <c r="O48" s="18"/>
    </row>
    <row r="49" spans="1:15" ht="15.75" x14ac:dyDescent="0.25">
      <c r="A49" s="11" t="s">
        <v>51</v>
      </c>
      <c r="I49" s="18"/>
      <c r="J49" s="18"/>
      <c r="K49" s="18"/>
      <c r="L49" s="18"/>
      <c r="M49" s="18"/>
      <c r="N49" s="18"/>
      <c r="O49" s="18"/>
    </row>
    <row r="50" spans="1:15" ht="15.75" x14ac:dyDescent="0.25">
      <c r="A50" s="11" t="s">
        <v>52</v>
      </c>
      <c r="I50" s="18"/>
      <c r="J50" s="18"/>
      <c r="K50" s="18"/>
      <c r="L50" s="18"/>
      <c r="M50" s="18"/>
      <c r="N50" s="18"/>
      <c r="O50" s="18"/>
    </row>
    <row r="51" spans="1:15" ht="15.75" x14ac:dyDescent="0.25">
      <c r="A51" s="11" t="s">
        <v>53</v>
      </c>
      <c r="I51" s="18"/>
      <c r="J51" s="18"/>
      <c r="K51" s="18"/>
      <c r="L51" s="18"/>
      <c r="M51" s="18"/>
      <c r="N51" s="18"/>
      <c r="O51" s="18"/>
    </row>
    <row r="52" spans="1:15" ht="15.75" x14ac:dyDescent="0.25">
      <c r="A52" s="11" t="s">
        <v>54</v>
      </c>
      <c r="I52" s="18"/>
      <c r="J52" s="18"/>
      <c r="K52" s="18"/>
      <c r="L52" s="18"/>
      <c r="M52" s="18"/>
      <c r="N52" s="18"/>
      <c r="O52" s="18"/>
    </row>
    <row r="53" spans="1:15" ht="15.75" x14ac:dyDescent="0.25">
      <c r="A53" s="11" t="s">
        <v>55</v>
      </c>
      <c r="I53" s="18"/>
      <c r="J53" s="18"/>
      <c r="K53" s="18"/>
      <c r="L53" s="18"/>
      <c r="M53" s="18"/>
      <c r="N53" s="18"/>
      <c r="O53" s="18"/>
    </row>
    <row r="54" spans="1:15" ht="15.75" x14ac:dyDescent="0.25">
      <c r="A54" s="11" t="s">
        <v>56</v>
      </c>
      <c r="I54" s="18"/>
      <c r="J54" s="18"/>
      <c r="K54" s="18"/>
      <c r="L54" s="18"/>
      <c r="M54" s="18"/>
      <c r="N54" s="18"/>
      <c r="O54" s="18"/>
    </row>
    <row r="55" spans="1:15" ht="15.75" x14ac:dyDescent="0.25">
      <c r="A55" s="11" t="s">
        <v>57</v>
      </c>
      <c r="I55" s="18"/>
      <c r="J55" s="18"/>
      <c r="K55" s="18"/>
      <c r="L55" s="18"/>
      <c r="M55" s="18"/>
      <c r="N55" s="18"/>
      <c r="O55" s="18"/>
    </row>
    <row r="56" spans="1:15" ht="15.75" x14ac:dyDescent="0.25">
      <c r="A56" s="11" t="s">
        <v>58</v>
      </c>
      <c r="I56" s="18"/>
      <c r="J56" s="18"/>
      <c r="K56" s="18"/>
      <c r="L56" s="18"/>
      <c r="M56" s="18"/>
      <c r="N56" s="18"/>
      <c r="O56" s="18"/>
    </row>
    <row r="57" spans="1:15" ht="15.75" x14ac:dyDescent="0.25">
      <c r="A57" s="11" t="s">
        <v>59</v>
      </c>
      <c r="I57" s="18"/>
      <c r="J57" s="18"/>
      <c r="K57" s="18"/>
      <c r="L57" s="18"/>
      <c r="M57" s="18"/>
      <c r="N57" s="18"/>
      <c r="O57" s="18"/>
    </row>
    <row r="58" spans="1:15" ht="15.75" x14ac:dyDescent="0.25">
      <c r="A58" s="11" t="s">
        <v>60</v>
      </c>
      <c r="I58" s="18"/>
      <c r="J58" s="18"/>
      <c r="K58" s="18"/>
      <c r="L58" s="18"/>
      <c r="M58" s="18"/>
      <c r="N58" s="18"/>
      <c r="O58" s="18"/>
    </row>
    <row r="59" spans="1:15" ht="15.75" x14ac:dyDescent="0.25">
      <c r="A59" s="11" t="s">
        <v>61</v>
      </c>
      <c r="I59" s="18"/>
      <c r="J59" s="18"/>
      <c r="K59" s="18"/>
      <c r="L59" s="18"/>
      <c r="M59" s="18"/>
      <c r="N59" s="18"/>
      <c r="O59" s="18"/>
    </row>
    <row r="60" spans="1:15" ht="15.75" x14ac:dyDescent="0.25">
      <c r="A60" s="11" t="s">
        <v>62</v>
      </c>
      <c r="I60" s="18"/>
      <c r="J60" s="18"/>
      <c r="K60" s="18"/>
      <c r="L60" s="18"/>
      <c r="M60" s="18"/>
      <c r="N60" s="18"/>
      <c r="O60" s="18"/>
    </row>
    <row r="61" spans="1:15" ht="15.75" x14ac:dyDescent="0.25">
      <c r="A61" s="11" t="s">
        <v>63</v>
      </c>
      <c r="I61" s="18"/>
      <c r="J61" s="18"/>
      <c r="K61" s="18"/>
      <c r="L61" s="18"/>
      <c r="M61" s="18"/>
      <c r="N61" s="18"/>
      <c r="O61" s="18"/>
    </row>
    <row r="62" spans="1:15" ht="15.75" x14ac:dyDescent="0.25">
      <c r="A62" s="11" t="s">
        <v>64</v>
      </c>
      <c r="I62" s="18"/>
      <c r="J62" s="18"/>
      <c r="K62" s="18"/>
      <c r="L62" s="18"/>
      <c r="M62" s="18"/>
      <c r="N62" s="18"/>
      <c r="O62" s="18"/>
    </row>
    <row r="63" spans="1:15" ht="15.75" x14ac:dyDescent="0.25">
      <c r="A63" s="11" t="s">
        <v>65</v>
      </c>
      <c r="I63" s="18"/>
      <c r="J63" s="18"/>
      <c r="K63" s="18"/>
      <c r="L63" s="18"/>
      <c r="M63" s="18"/>
      <c r="N63" s="18"/>
      <c r="O63" s="18"/>
    </row>
    <row r="64" spans="1:15" ht="15.75" x14ac:dyDescent="0.25">
      <c r="A64" s="11" t="s">
        <v>66</v>
      </c>
      <c r="I64" s="18"/>
      <c r="J64" s="18"/>
      <c r="K64" s="18"/>
      <c r="L64" s="18"/>
      <c r="M64" s="18"/>
      <c r="N64" s="18"/>
      <c r="O64" s="18"/>
    </row>
    <row r="65" spans="1:15" ht="15.75" x14ac:dyDescent="0.25">
      <c r="A65" s="11" t="s">
        <v>67</v>
      </c>
      <c r="I65" s="18"/>
      <c r="J65" s="18"/>
      <c r="K65" s="18"/>
      <c r="L65" s="18"/>
      <c r="M65" s="18"/>
      <c r="N65" s="18"/>
      <c r="O65" s="18"/>
    </row>
    <row r="66" spans="1:15" ht="15.75" x14ac:dyDescent="0.25">
      <c r="A66" s="11" t="s">
        <v>68</v>
      </c>
      <c r="I66" s="18"/>
      <c r="J66" s="18"/>
      <c r="K66" s="18"/>
      <c r="L66" s="18"/>
      <c r="M66" s="18"/>
      <c r="N66" s="18"/>
      <c r="O66" s="18"/>
    </row>
    <row r="67" spans="1:15" ht="15.75" x14ac:dyDescent="0.25">
      <c r="A67" s="11" t="s">
        <v>69</v>
      </c>
      <c r="I67" s="18"/>
      <c r="J67" s="18"/>
      <c r="K67" s="18"/>
      <c r="L67" s="18"/>
      <c r="M67" s="18"/>
      <c r="N67" s="18"/>
      <c r="O67" s="18"/>
    </row>
    <row r="68" spans="1:15" ht="15.75" x14ac:dyDescent="0.25">
      <c r="A68" s="11" t="s">
        <v>70</v>
      </c>
      <c r="I68" s="18"/>
      <c r="J68" s="18"/>
      <c r="K68" s="18"/>
      <c r="L68" s="18"/>
      <c r="M68" s="18"/>
      <c r="N68" s="18"/>
      <c r="O68" s="18"/>
    </row>
    <row r="69" spans="1:15" ht="15.75" x14ac:dyDescent="0.25">
      <c r="A69" s="11" t="s">
        <v>71</v>
      </c>
      <c r="I69" s="18"/>
      <c r="J69" s="18"/>
      <c r="K69" s="18"/>
      <c r="L69" s="18"/>
      <c r="M69" s="18"/>
      <c r="N69" s="18"/>
      <c r="O69" s="18"/>
    </row>
    <row r="70" spans="1:15" ht="15.75" x14ac:dyDescent="0.25">
      <c r="A70" s="11" t="s">
        <v>72</v>
      </c>
      <c r="I70" s="18"/>
      <c r="J70" s="18"/>
      <c r="K70" s="18"/>
      <c r="L70" s="18"/>
      <c r="M70" s="18"/>
      <c r="N70" s="18"/>
      <c r="O70" s="18"/>
    </row>
    <row r="71" spans="1:15" ht="15.75" x14ac:dyDescent="0.25">
      <c r="A71" s="11" t="s">
        <v>73</v>
      </c>
      <c r="I71" s="18"/>
      <c r="J71" s="18"/>
      <c r="K71" s="18"/>
      <c r="L71" s="18"/>
      <c r="M71" s="18"/>
      <c r="N71" s="18"/>
      <c r="O71" s="18"/>
    </row>
    <row r="72" spans="1:15" ht="15.75" x14ac:dyDescent="0.25">
      <c r="A72" s="11" t="s">
        <v>74</v>
      </c>
      <c r="I72" s="18"/>
      <c r="J72" s="18"/>
      <c r="K72" s="18"/>
      <c r="L72" s="18"/>
      <c r="M72" s="18"/>
      <c r="N72" s="18"/>
      <c r="O72" s="18"/>
    </row>
    <row r="73" spans="1:15" ht="15.75" x14ac:dyDescent="0.25">
      <c r="A73" s="11" t="s">
        <v>75</v>
      </c>
      <c r="I73" s="18"/>
      <c r="J73" s="18"/>
      <c r="K73" s="18"/>
      <c r="L73" s="18"/>
      <c r="M73" s="18"/>
      <c r="N73" s="18"/>
      <c r="O73" s="18"/>
    </row>
    <row r="74" spans="1:15" ht="15.75" x14ac:dyDescent="0.25">
      <c r="A74" s="11" t="s">
        <v>76</v>
      </c>
      <c r="I74" s="18"/>
      <c r="J74" s="18"/>
      <c r="K74" s="18"/>
      <c r="L74" s="18"/>
      <c r="M74" s="18"/>
      <c r="N74" s="18"/>
      <c r="O74" s="18"/>
    </row>
    <row r="75" spans="1:15" ht="15.75" x14ac:dyDescent="0.25">
      <c r="A75" s="11" t="s">
        <v>77</v>
      </c>
      <c r="I75" s="18"/>
      <c r="J75" s="18"/>
      <c r="K75" s="18"/>
      <c r="L75" s="18"/>
      <c r="M75" s="18"/>
      <c r="N75" s="18"/>
      <c r="O75" s="18"/>
    </row>
    <row r="76" spans="1:15" ht="15.75" x14ac:dyDescent="0.25">
      <c r="A76" s="11" t="s">
        <v>78</v>
      </c>
      <c r="I76" s="18"/>
      <c r="J76" s="18"/>
      <c r="K76" s="18"/>
      <c r="L76" s="18"/>
      <c r="M76" s="18"/>
      <c r="N76" s="18"/>
      <c r="O76" s="18"/>
    </row>
    <row r="77" spans="1:15" ht="15.75" x14ac:dyDescent="0.25">
      <c r="A77" s="11" t="s">
        <v>79</v>
      </c>
      <c r="I77" s="18"/>
      <c r="J77" s="18"/>
      <c r="K77" s="18"/>
      <c r="L77" s="18"/>
      <c r="M77" s="18"/>
      <c r="N77" s="18"/>
      <c r="O77" s="18"/>
    </row>
    <row r="78" spans="1:15" ht="15.75" x14ac:dyDescent="0.25">
      <c r="A78" s="11" t="s">
        <v>80</v>
      </c>
      <c r="I78" s="18"/>
      <c r="J78" s="18"/>
      <c r="K78" s="18"/>
      <c r="L78" s="18"/>
      <c r="M78" s="18"/>
      <c r="N78" s="18"/>
      <c r="O78" s="18"/>
    </row>
    <row r="79" spans="1:15" ht="15.75" x14ac:dyDescent="0.25">
      <c r="A79" s="11" t="s">
        <v>81</v>
      </c>
      <c r="I79" s="18"/>
      <c r="J79" s="18"/>
      <c r="K79" s="18"/>
      <c r="L79" s="18"/>
      <c r="M79" s="18"/>
      <c r="N79" s="18"/>
      <c r="O79" s="18"/>
    </row>
    <row r="80" spans="1:15" ht="15.75" x14ac:dyDescent="0.25">
      <c r="A80" s="11" t="s">
        <v>82</v>
      </c>
      <c r="I80" s="18"/>
      <c r="J80" s="18"/>
      <c r="K80" s="18"/>
      <c r="L80" s="18"/>
      <c r="M80" s="18"/>
      <c r="N80" s="18"/>
      <c r="O80" s="18"/>
    </row>
    <row r="81" spans="1:15" ht="15.75" x14ac:dyDescent="0.25">
      <c r="A81" s="11" t="s">
        <v>83</v>
      </c>
      <c r="I81" s="18"/>
      <c r="J81" s="18"/>
      <c r="K81" s="18"/>
      <c r="L81" s="18"/>
      <c r="M81" s="18"/>
      <c r="N81" s="18"/>
      <c r="O81" s="18"/>
    </row>
    <row r="82" spans="1:15" ht="15.75" x14ac:dyDescent="0.25">
      <c r="A82" s="11" t="s">
        <v>84</v>
      </c>
      <c r="I82" s="18"/>
      <c r="J82" s="18"/>
      <c r="K82" s="18"/>
      <c r="L82" s="18"/>
      <c r="M82" s="18"/>
      <c r="N82" s="18"/>
      <c r="O82" s="18"/>
    </row>
    <row r="83" spans="1:15" ht="15.75" x14ac:dyDescent="0.25">
      <c r="A83" s="11" t="s">
        <v>85</v>
      </c>
      <c r="I83" s="18"/>
      <c r="J83" s="18"/>
      <c r="K83" s="18"/>
      <c r="L83" s="18"/>
      <c r="M83" s="18"/>
      <c r="N83" s="18"/>
      <c r="O83" s="18"/>
    </row>
    <row r="84" spans="1:15" ht="15.75" x14ac:dyDescent="0.25">
      <c r="A84" s="11" t="s">
        <v>86</v>
      </c>
      <c r="I84" s="18"/>
      <c r="J84" s="18"/>
      <c r="K84" s="18"/>
      <c r="L84" s="18"/>
      <c r="M84" s="18"/>
      <c r="N84" s="18"/>
      <c r="O84" s="18"/>
    </row>
    <row r="85" spans="1:15" ht="15.75" x14ac:dyDescent="0.25">
      <c r="A85" s="11" t="s">
        <v>87</v>
      </c>
      <c r="I85" s="18"/>
      <c r="J85" s="18"/>
      <c r="K85" s="18"/>
      <c r="L85" s="18"/>
      <c r="M85" s="18"/>
      <c r="N85" s="18"/>
      <c r="O85" s="18"/>
    </row>
    <row r="86" spans="1:15" ht="15.75" x14ac:dyDescent="0.25">
      <c r="A86" s="11" t="s">
        <v>88</v>
      </c>
      <c r="I86" s="18"/>
      <c r="J86" s="18"/>
      <c r="K86" s="18"/>
      <c r="L86" s="18"/>
      <c r="M86" s="18"/>
      <c r="N86" s="18"/>
      <c r="O86" s="18"/>
    </row>
    <row r="87" spans="1:15" ht="15.75" x14ac:dyDescent="0.25">
      <c r="A87" s="11" t="s">
        <v>89</v>
      </c>
      <c r="I87" s="18"/>
      <c r="J87" s="18"/>
      <c r="K87" s="18"/>
      <c r="L87" s="18"/>
      <c r="M87" s="18"/>
      <c r="N87" s="18"/>
      <c r="O87" s="18"/>
    </row>
    <row r="88" spans="1:15" ht="15.75" x14ac:dyDescent="0.25">
      <c r="A88" s="11" t="s">
        <v>90</v>
      </c>
      <c r="I88" s="18"/>
      <c r="J88" s="18"/>
      <c r="K88" s="18"/>
      <c r="L88" s="18"/>
      <c r="M88" s="18"/>
      <c r="N88" s="18"/>
      <c r="O88" s="18"/>
    </row>
    <row r="89" spans="1:15" ht="15.75" x14ac:dyDescent="0.25">
      <c r="A89" s="11" t="s">
        <v>91</v>
      </c>
      <c r="I89" s="18"/>
      <c r="J89" s="18"/>
      <c r="K89" s="18"/>
      <c r="L89" s="18"/>
      <c r="M89" s="18"/>
      <c r="N89" s="18"/>
      <c r="O89" s="18"/>
    </row>
    <row r="90" spans="1:15" ht="15.75" x14ac:dyDescent="0.25">
      <c r="A90" s="11" t="s">
        <v>92</v>
      </c>
      <c r="I90" s="18"/>
      <c r="J90" s="18"/>
      <c r="K90" s="18"/>
      <c r="L90" s="18"/>
      <c r="M90" s="18"/>
      <c r="N90" s="18"/>
      <c r="O90" s="18"/>
    </row>
    <row r="91" spans="1:15" ht="15.75" x14ac:dyDescent="0.25">
      <c r="A91" s="11" t="s">
        <v>93</v>
      </c>
      <c r="I91" s="18"/>
      <c r="J91" s="18"/>
      <c r="K91" s="18"/>
      <c r="L91" s="18"/>
      <c r="M91" s="18"/>
      <c r="N91" s="18"/>
      <c r="O91" s="18"/>
    </row>
    <row r="92" spans="1:15" ht="15.75" x14ac:dyDescent="0.25">
      <c r="A92" s="11" t="s">
        <v>94</v>
      </c>
      <c r="I92" s="18"/>
      <c r="J92" s="18"/>
      <c r="K92" s="18"/>
      <c r="L92" s="18"/>
      <c r="M92" s="18"/>
      <c r="N92" s="18"/>
      <c r="O92" s="18"/>
    </row>
    <row r="93" spans="1:15" ht="15.75" x14ac:dyDescent="0.25">
      <c r="A93" s="11" t="s">
        <v>95</v>
      </c>
      <c r="I93" s="18"/>
      <c r="J93" s="18"/>
      <c r="K93" s="18"/>
      <c r="L93" s="18"/>
      <c r="M93" s="18"/>
      <c r="N93" s="18"/>
      <c r="O93" s="18"/>
    </row>
    <row r="94" spans="1:15" ht="15.75" x14ac:dyDescent="0.25">
      <c r="A94" s="11" t="s">
        <v>96</v>
      </c>
      <c r="I94" s="18"/>
      <c r="J94" s="18"/>
      <c r="K94" s="18"/>
      <c r="L94" s="18"/>
      <c r="M94" s="18"/>
      <c r="N94" s="18"/>
      <c r="O94" s="18"/>
    </row>
    <row r="95" spans="1:15" ht="15.75" x14ac:dyDescent="0.25">
      <c r="A95" s="11" t="s">
        <v>97</v>
      </c>
      <c r="I95" s="18"/>
      <c r="J95" s="18"/>
      <c r="K95" s="18"/>
      <c r="L95" s="18"/>
      <c r="M95" s="18"/>
      <c r="N95" s="18"/>
      <c r="O95" s="18"/>
    </row>
    <row r="96" spans="1:15" ht="15.75" x14ac:dyDescent="0.25">
      <c r="A96" s="11" t="s">
        <v>98</v>
      </c>
      <c r="I96" s="18"/>
      <c r="J96" s="18"/>
      <c r="K96" s="18"/>
      <c r="L96" s="18"/>
      <c r="M96" s="18"/>
      <c r="N96" s="18"/>
      <c r="O96" s="18"/>
    </row>
    <row r="97" spans="1:15" ht="15.75" x14ac:dyDescent="0.25">
      <c r="A97" s="11" t="s">
        <v>99</v>
      </c>
      <c r="I97" s="18"/>
      <c r="J97" s="18"/>
      <c r="K97" s="18"/>
      <c r="L97" s="18"/>
      <c r="M97" s="18"/>
      <c r="N97" s="18"/>
      <c r="O97" s="18"/>
    </row>
    <row r="98" spans="1:15" ht="15.75" x14ac:dyDescent="0.25">
      <c r="A98" s="11" t="s">
        <v>100</v>
      </c>
      <c r="I98" s="18"/>
      <c r="J98" s="18"/>
      <c r="K98" s="18"/>
      <c r="L98" s="18"/>
      <c r="M98" s="18"/>
      <c r="N98" s="18"/>
      <c r="O98" s="18"/>
    </row>
    <row r="99" spans="1:15" ht="15.75" x14ac:dyDescent="0.25">
      <c r="A99" s="11" t="s">
        <v>101</v>
      </c>
      <c r="I99" s="18"/>
      <c r="J99" s="18"/>
      <c r="K99" s="18"/>
      <c r="L99" s="18"/>
      <c r="M99" s="18"/>
      <c r="N99" s="18"/>
      <c r="O99" s="18"/>
    </row>
    <row r="100" spans="1:15" ht="15.75" x14ac:dyDescent="0.25">
      <c r="A100" s="11" t="s">
        <v>102</v>
      </c>
      <c r="I100" s="18"/>
      <c r="J100" s="18"/>
      <c r="K100" s="18"/>
      <c r="L100" s="18"/>
      <c r="M100" s="18"/>
      <c r="N100" s="18"/>
      <c r="O100" s="18"/>
    </row>
    <row r="101" spans="1:15" ht="15.75" x14ac:dyDescent="0.25">
      <c r="A101" s="11" t="s">
        <v>103</v>
      </c>
      <c r="I101" s="18"/>
      <c r="J101" s="18"/>
      <c r="K101" s="18"/>
      <c r="L101" s="18"/>
      <c r="M101" s="18"/>
      <c r="N101" s="18"/>
      <c r="O101" s="18"/>
    </row>
    <row r="102" spans="1:15" ht="15.75" x14ac:dyDescent="0.25">
      <c r="A102" s="11" t="s">
        <v>104</v>
      </c>
      <c r="I102" s="18"/>
      <c r="J102" s="18"/>
      <c r="K102" s="18"/>
      <c r="L102" s="18"/>
      <c r="M102" s="18"/>
      <c r="N102" s="18"/>
      <c r="O102" s="18"/>
    </row>
    <row r="103" spans="1:15" ht="15.75" x14ac:dyDescent="0.25">
      <c r="A103" s="11" t="s">
        <v>105</v>
      </c>
      <c r="I103" s="18"/>
      <c r="J103" s="18"/>
      <c r="K103" s="18"/>
      <c r="L103" s="18"/>
      <c r="M103" s="18"/>
      <c r="N103" s="18"/>
      <c r="O103" s="18"/>
    </row>
    <row r="104" spans="1:15" ht="15.75" x14ac:dyDescent="0.25">
      <c r="A104" s="11" t="s">
        <v>106</v>
      </c>
      <c r="I104" s="18"/>
      <c r="J104" s="18"/>
      <c r="K104" s="18"/>
      <c r="L104" s="18"/>
      <c r="M104" s="18"/>
      <c r="N104" s="18"/>
      <c r="O104" s="18"/>
    </row>
    <row r="105" spans="1:15" ht="15.75" x14ac:dyDescent="0.25">
      <c r="A105" s="11" t="s">
        <v>107</v>
      </c>
      <c r="I105" s="18"/>
      <c r="J105" s="18"/>
      <c r="K105" s="18"/>
      <c r="L105" s="18"/>
      <c r="M105" s="18"/>
      <c r="N105" s="18"/>
      <c r="O105" s="18"/>
    </row>
    <row r="106" spans="1:15" ht="15.75" x14ac:dyDescent="0.25">
      <c r="A106" s="11" t="s">
        <v>108</v>
      </c>
      <c r="I106" s="18"/>
      <c r="J106" s="18"/>
      <c r="K106" s="18"/>
      <c r="L106" s="18"/>
      <c r="M106" s="18"/>
      <c r="N106" s="18"/>
      <c r="O106" s="18"/>
    </row>
    <row r="107" spans="1:15" ht="15.75" x14ac:dyDescent="0.25">
      <c r="A107" s="11" t="s">
        <v>109</v>
      </c>
      <c r="I107" s="18"/>
      <c r="J107" s="18"/>
      <c r="K107" s="18"/>
      <c r="L107" s="18"/>
      <c r="M107" s="18"/>
      <c r="N107" s="18"/>
      <c r="O107" s="18"/>
    </row>
    <row r="108" spans="1:15" ht="15.75" x14ac:dyDescent="0.25">
      <c r="A108" s="11" t="s">
        <v>110</v>
      </c>
      <c r="I108" s="18"/>
      <c r="J108" s="18"/>
      <c r="K108" s="18"/>
      <c r="L108" s="18"/>
      <c r="M108" s="18"/>
      <c r="N108" s="18"/>
      <c r="O108" s="18"/>
    </row>
    <row r="109" spans="1:15" ht="15.75" x14ac:dyDescent="0.25">
      <c r="A109" s="11" t="s">
        <v>111</v>
      </c>
      <c r="I109" s="18"/>
      <c r="J109" s="18"/>
      <c r="K109" s="18"/>
      <c r="L109" s="18"/>
      <c r="M109" s="18"/>
      <c r="N109" s="18"/>
      <c r="O109" s="18"/>
    </row>
    <row r="110" spans="1:15" ht="15.75" x14ac:dyDescent="0.25">
      <c r="A110" s="11" t="s">
        <v>112</v>
      </c>
      <c r="I110" s="18"/>
      <c r="J110" s="18"/>
      <c r="K110" s="18"/>
      <c r="L110" s="18"/>
      <c r="M110" s="18"/>
      <c r="N110" s="18"/>
      <c r="O110" s="18"/>
    </row>
    <row r="111" spans="1:15" ht="15.75" x14ac:dyDescent="0.25">
      <c r="A111" s="11" t="s">
        <v>113</v>
      </c>
      <c r="I111" s="18"/>
      <c r="J111" s="18"/>
      <c r="K111" s="18"/>
      <c r="L111" s="18"/>
      <c r="M111" s="18"/>
      <c r="N111" s="18"/>
      <c r="O111" s="18"/>
    </row>
    <row r="112" spans="1:15" ht="15.75" x14ac:dyDescent="0.25">
      <c r="A112" s="11" t="s">
        <v>114</v>
      </c>
      <c r="I112" s="18"/>
      <c r="J112" s="18"/>
      <c r="K112" s="18"/>
      <c r="L112" s="18"/>
      <c r="M112" s="18"/>
      <c r="N112" s="18"/>
      <c r="O112" s="18"/>
    </row>
    <row r="113" spans="1:15" ht="15.75" x14ac:dyDescent="0.25">
      <c r="A113" s="11" t="s">
        <v>115</v>
      </c>
      <c r="I113" s="18"/>
      <c r="J113" s="18"/>
      <c r="K113" s="18"/>
      <c r="L113" s="18"/>
      <c r="M113" s="18"/>
      <c r="N113" s="18"/>
      <c r="O113" s="18"/>
    </row>
    <row r="114" spans="1:15" ht="15.75" x14ac:dyDescent="0.25">
      <c r="A114" s="11" t="s">
        <v>116</v>
      </c>
      <c r="I114" s="18"/>
      <c r="J114" s="18"/>
      <c r="K114" s="18"/>
      <c r="L114" s="18"/>
      <c r="M114" s="18"/>
      <c r="N114" s="18"/>
      <c r="O114" s="18"/>
    </row>
    <row r="115" spans="1:15" ht="15.75" x14ac:dyDescent="0.25">
      <c r="A115" s="11" t="s">
        <v>117</v>
      </c>
      <c r="I115" s="18"/>
      <c r="J115" s="18"/>
      <c r="K115" s="18"/>
      <c r="L115" s="18"/>
      <c r="M115" s="18"/>
      <c r="N115" s="18"/>
      <c r="O115" s="18"/>
    </row>
    <row r="116" spans="1:15" ht="15.75" x14ac:dyDescent="0.25">
      <c r="A116" s="11" t="s">
        <v>118</v>
      </c>
      <c r="I116" s="18"/>
      <c r="J116" s="18"/>
      <c r="K116" s="18"/>
      <c r="L116" s="18"/>
      <c r="M116" s="18"/>
      <c r="N116" s="18"/>
      <c r="O116" s="18"/>
    </row>
    <row r="117" spans="1:15" ht="15.75" x14ac:dyDescent="0.25">
      <c r="A117" s="11" t="s">
        <v>119</v>
      </c>
      <c r="I117" s="18"/>
      <c r="J117" s="18"/>
      <c r="K117" s="18"/>
      <c r="L117" s="18"/>
      <c r="M117" s="18"/>
      <c r="N117" s="18"/>
      <c r="O117" s="18"/>
    </row>
    <row r="118" spans="1:15" ht="15.75" x14ac:dyDescent="0.25">
      <c r="A118" s="11" t="s">
        <v>120</v>
      </c>
      <c r="I118" s="18"/>
      <c r="J118" s="18"/>
      <c r="K118" s="18"/>
      <c r="L118" s="18"/>
      <c r="M118" s="18"/>
      <c r="N118" s="18"/>
      <c r="O118" s="18"/>
    </row>
    <row r="119" spans="1:15" ht="15.75" x14ac:dyDescent="0.25">
      <c r="A119" s="11" t="s">
        <v>121</v>
      </c>
      <c r="I119" s="18"/>
      <c r="J119" s="18"/>
      <c r="K119" s="18"/>
      <c r="L119" s="18"/>
      <c r="M119" s="18"/>
      <c r="N119" s="18"/>
      <c r="O119" s="18"/>
    </row>
    <row r="120" spans="1:15" ht="15.75" x14ac:dyDescent="0.25">
      <c r="A120" s="11" t="s">
        <v>122</v>
      </c>
      <c r="I120" s="18"/>
      <c r="J120" s="18"/>
      <c r="K120" s="18"/>
      <c r="L120" s="18"/>
      <c r="M120" s="18"/>
      <c r="N120" s="18"/>
      <c r="O120" s="18"/>
    </row>
    <row r="121" spans="1:15" ht="15.75" x14ac:dyDescent="0.25">
      <c r="A121" s="11" t="s">
        <v>123</v>
      </c>
      <c r="I121" s="18"/>
      <c r="J121" s="18"/>
      <c r="K121" s="18"/>
      <c r="L121" s="18"/>
      <c r="M121" s="18"/>
      <c r="N121" s="18"/>
      <c r="O121" s="18"/>
    </row>
    <row r="122" spans="1:15" ht="15.75" x14ac:dyDescent="0.25">
      <c r="A122" s="11" t="s">
        <v>124</v>
      </c>
      <c r="I122" s="18"/>
      <c r="J122" s="18"/>
      <c r="K122" s="18"/>
      <c r="L122" s="18"/>
      <c r="M122" s="18"/>
      <c r="N122" s="18"/>
      <c r="O122" s="18"/>
    </row>
    <row r="123" spans="1:15" ht="15.75" x14ac:dyDescent="0.25">
      <c r="A123" s="11" t="s">
        <v>125</v>
      </c>
      <c r="I123" s="18"/>
      <c r="J123" s="18"/>
      <c r="K123" s="18"/>
      <c r="L123" s="18"/>
      <c r="M123" s="18"/>
      <c r="N123" s="18"/>
      <c r="O123" s="18"/>
    </row>
    <row r="124" spans="1:15" ht="15.75" x14ac:dyDescent="0.25">
      <c r="A124" s="11" t="s">
        <v>126</v>
      </c>
      <c r="I124" s="18"/>
      <c r="J124" s="18"/>
      <c r="K124" s="18"/>
      <c r="L124" s="18"/>
      <c r="M124" s="18"/>
      <c r="N124" s="18"/>
      <c r="O124" s="18"/>
    </row>
    <row r="125" spans="1:15" ht="15.75" x14ac:dyDescent="0.25">
      <c r="A125" s="11" t="s">
        <v>127</v>
      </c>
      <c r="I125" s="18"/>
      <c r="J125" s="18"/>
      <c r="K125" s="18"/>
      <c r="L125" s="18"/>
      <c r="M125" s="18"/>
      <c r="N125" s="18"/>
      <c r="O125" s="18"/>
    </row>
    <row r="126" spans="1:15" ht="15.75" x14ac:dyDescent="0.25">
      <c r="A126" s="11" t="s">
        <v>128</v>
      </c>
      <c r="I126" s="18"/>
      <c r="J126" s="18"/>
      <c r="K126" s="18"/>
      <c r="L126" s="18"/>
      <c r="M126" s="18"/>
      <c r="N126" s="18"/>
      <c r="O126" s="18"/>
    </row>
    <row r="127" spans="1:15" ht="15.75" x14ac:dyDescent="0.25">
      <c r="A127" s="11" t="s">
        <v>129</v>
      </c>
      <c r="I127" s="18"/>
      <c r="J127" s="18"/>
      <c r="K127" s="18"/>
      <c r="L127" s="18"/>
      <c r="M127" s="18"/>
      <c r="N127" s="18"/>
      <c r="O127" s="18"/>
    </row>
    <row r="128" spans="1:15" ht="15.75" x14ac:dyDescent="0.25">
      <c r="A128" s="11" t="s">
        <v>130</v>
      </c>
      <c r="I128" s="18"/>
      <c r="J128" s="18"/>
      <c r="K128" s="18"/>
      <c r="L128" s="18"/>
      <c r="M128" s="18"/>
      <c r="N128" s="18"/>
      <c r="O128" s="18"/>
    </row>
    <row r="129" spans="1:15" ht="15.75" x14ac:dyDescent="0.25">
      <c r="A129" s="11" t="s">
        <v>131</v>
      </c>
      <c r="I129" s="18"/>
      <c r="J129" s="18"/>
      <c r="K129" s="18"/>
      <c r="L129" s="18"/>
      <c r="M129" s="18"/>
      <c r="N129" s="18"/>
      <c r="O129" s="18"/>
    </row>
    <row r="130" spans="1:15" ht="15.75" x14ac:dyDescent="0.25">
      <c r="A130" s="11" t="s">
        <v>132</v>
      </c>
      <c r="I130" s="18"/>
      <c r="J130" s="18"/>
      <c r="K130" s="18"/>
      <c r="L130" s="18"/>
      <c r="M130" s="18"/>
      <c r="N130" s="18"/>
      <c r="O130" s="18"/>
    </row>
    <row r="131" spans="1:15" ht="15.75" x14ac:dyDescent="0.25">
      <c r="A131" s="11" t="s">
        <v>133</v>
      </c>
      <c r="I131" s="18"/>
      <c r="J131" s="18"/>
      <c r="K131" s="18"/>
      <c r="L131" s="18"/>
      <c r="M131" s="18"/>
      <c r="N131" s="18"/>
      <c r="O131" s="18"/>
    </row>
    <row r="132" spans="1:15" ht="15.75" x14ac:dyDescent="0.25">
      <c r="A132" s="11" t="s">
        <v>134</v>
      </c>
      <c r="I132" s="18"/>
      <c r="J132" s="18"/>
      <c r="K132" s="18"/>
      <c r="L132" s="18"/>
      <c r="M132" s="18"/>
      <c r="N132" s="18"/>
      <c r="O132" s="18"/>
    </row>
    <row r="133" spans="1:15" ht="15.75" x14ac:dyDescent="0.25">
      <c r="A133" s="11" t="s">
        <v>135</v>
      </c>
      <c r="I133" s="18"/>
      <c r="J133" s="18"/>
      <c r="K133" s="18"/>
      <c r="L133" s="18"/>
      <c r="M133" s="18"/>
      <c r="N133" s="18"/>
      <c r="O133" s="18"/>
    </row>
    <row r="134" spans="1:15" ht="15.75" x14ac:dyDescent="0.25">
      <c r="A134" s="11" t="s">
        <v>136</v>
      </c>
      <c r="I134" s="18"/>
      <c r="J134" s="18"/>
      <c r="K134" s="18"/>
      <c r="L134" s="18"/>
      <c r="M134" s="18"/>
      <c r="N134" s="18"/>
      <c r="O134" s="18"/>
    </row>
    <row r="135" spans="1:15" ht="15.75" x14ac:dyDescent="0.25">
      <c r="A135" s="11" t="s">
        <v>137</v>
      </c>
      <c r="I135" s="18"/>
      <c r="J135" s="18"/>
      <c r="K135" s="18"/>
      <c r="L135" s="18"/>
      <c r="M135" s="18"/>
      <c r="N135" s="18"/>
      <c r="O135" s="18"/>
    </row>
    <row r="136" spans="1:15" ht="15.75" x14ac:dyDescent="0.25">
      <c r="A136" s="11" t="s">
        <v>138</v>
      </c>
      <c r="I136" s="18"/>
      <c r="J136" s="18"/>
      <c r="K136" s="18"/>
      <c r="L136" s="18"/>
      <c r="M136" s="18"/>
      <c r="N136" s="18"/>
      <c r="O136" s="18"/>
    </row>
    <row r="137" spans="1:15" ht="15.75" x14ac:dyDescent="0.25">
      <c r="A137" s="11" t="s">
        <v>139</v>
      </c>
      <c r="I137" s="18"/>
      <c r="J137" s="18"/>
      <c r="K137" s="18"/>
      <c r="L137" s="18"/>
      <c r="M137" s="18"/>
      <c r="N137" s="18"/>
      <c r="O137" s="18"/>
    </row>
    <row r="138" spans="1:15" ht="15.75" x14ac:dyDescent="0.25">
      <c r="A138" s="11" t="s">
        <v>140</v>
      </c>
      <c r="I138" s="18"/>
      <c r="J138" s="18"/>
      <c r="K138" s="18"/>
      <c r="L138" s="18"/>
      <c r="M138" s="18"/>
      <c r="N138" s="18"/>
      <c r="O138" s="18"/>
    </row>
    <row r="139" spans="1:15" ht="15.75" x14ac:dyDescent="0.25">
      <c r="A139" s="11" t="s">
        <v>141</v>
      </c>
      <c r="I139" s="18"/>
      <c r="J139" s="18"/>
      <c r="K139" s="18"/>
      <c r="L139" s="18"/>
      <c r="M139" s="18"/>
      <c r="N139" s="18"/>
      <c r="O139" s="18"/>
    </row>
    <row r="140" spans="1:15" ht="15.75" x14ac:dyDescent="0.25">
      <c r="A140" s="11" t="s">
        <v>142</v>
      </c>
      <c r="I140" s="18"/>
      <c r="J140" s="18"/>
      <c r="K140" s="18"/>
      <c r="L140" s="18"/>
      <c r="M140" s="18"/>
      <c r="N140" s="18"/>
      <c r="O140" s="18"/>
    </row>
    <row r="141" spans="1:15" ht="15.75" x14ac:dyDescent="0.25">
      <c r="A141" s="11" t="s">
        <v>143</v>
      </c>
      <c r="I141" s="18"/>
      <c r="J141" s="18"/>
      <c r="K141" s="18"/>
      <c r="L141" s="18"/>
      <c r="M141" s="18"/>
      <c r="N141" s="18"/>
      <c r="O141" s="18"/>
    </row>
    <row r="142" spans="1:15" ht="15.75" x14ac:dyDescent="0.25">
      <c r="A142" s="11" t="s">
        <v>144</v>
      </c>
      <c r="I142" s="18"/>
      <c r="J142" s="18"/>
      <c r="K142" s="18"/>
      <c r="L142" s="18"/>
      <c r="M142" s="18"/>
      <c r="N142" s="18"/>
      <c r="O142" s="18"/>
    </row>
    <row r="143" spans="1:15" ht="15.75" x14ac:dyDescent="0.25">
      <c r="A143" s="11" t="s">
        <v>145</v>
      </c>
      <c r="I143" s="18"/>
      <c r="J143" s="18"/>
      <c r="K143" s="18"/>
      <c r="L143" s="18"/>
      <c r="M143" s="18"/>
      <c r="N143" s="18"/>
      <c r="O143" s="18"/>
    </row>
    <row r="144" spans="1:15" ht="15.75" x14ac:dyDescent="0.25">
      <c r="A144" s="11" t="s">
        <v>146</v>
      </c>
      <c r="I144" s="18"/>
      <c r="J144" s="18"/>
      <c r="K144" s="18"/>
      <c r="L144" s="18"/>
      <c r="M144" s="18"/>
      <c r="N144" s="18"/>
      <c r="O144" s="18"/>
    </row>
    <row r="145" spans="1:15" ht="15.75" x14ac:dyDescent="0.25">
      <c r="A145" s="11" t="s">
        <v>147</v>
      </c>
      <c r="I145" s="18"/>
      <c r="J145" s="18"/>
      <c r="K145" s="18"/>
      <c r="L145" s="18"/>
      <c r="M145" s="18"/>
      <c r="N145" s="18"/>
      <c r="O145" s="18"/>
    </row>
    <row r="146" spans="1:15" ht="15.75" x14ac:dyDescent="0.25">
      <c r="A146" s="11" t="s">
        <v>148</v>
      </c>
      <c r="I146" s="18"/>
      <c r="J146" s="18"/>
      <c r="K146" s="18"/>
      <c r="L146" s="18"/>
      <c r="M146" s="18"/>
      <c r="N146" s="18"/>
      <c r="O146" s="18"/>
    </row>
    <row r="147" spans="1:15" ht="15.75" x14ac:dyDescent="0.25">
      <c r="A147" s="11" t="s">
        <v>149</v>
      </c>
      <c r="I147" s="18"/>
      <c r="J147" s="18"/>
      <c r="K147" s="18"/>
      <c r="L147" s="18"/>
      <c r="M147" s="18"/>
      <c r="N147" s="18"/>
      <c r="O147" s="18"/>
    </row>
    <row r="148" spans="1:15" ht="15.75" x14ac:dyDescent="0.25">
      <c r="A148" s="11" t="s">
        <v>150</v>
      </c>
      <c r="I148" s="18"/>
      <c r="J148" s="18"/>
      <c r="K148" s="18"/>
      <c r="L148" s="18"/>
      <c r="M148" s="18"/>
      <c r="N148" s="18"/>
      <c r="O148" s="18"/>
    </row>
    <row r="149" spans="1:15" ht="15.75" x14ac:dyDescent="0.25">
      <c r="A149" s="11" t="s">
        <v>151</v>
      </c>
      <c r="I149" s="18"/>
      <c r="J149" s="18"/>
      <c r="K149" s="18"/>
      <c r="L149" s="18"/>
      <c r="M149" s="18"/>
      <c r="N149" s="18"/>
      <c r="O149" s="18"/>
    </row>
    <row r="150" spans="1:15" ht="15.75" x14ac:dyDescent="0.25">
      <c r="A150" s="11" t="s">
        <v>152</v>
      </c>
      <c r="I150" s="18"/>
      <c r="J150" s="18"/>
      <c r="K150" s="18"/>
      <c r="L150" s="18"/>
      <c r="M150" s="18"/>
      <c r="N150" s="18"/>
      <c r="O150" s="18"/>
    </row>
    <row r="151" spans="1:15" ht="15.75" x14ac:dyDescent="0.25">
      <c r="A151" s="11" t="s">
        <v>153</v>
      </c>
      <c r="I151" s="18"/>
      <c r="J151" s="18"/>
      <c r="K151" s="18"/>
      <c r="L151" s="18"/>
      <c r="M151" s="18"/>
      <c r="N151" s="18"/>
      <c r="O151" s="18"/>
    </row>
    <row r="152" spans="1:15" ht="15.75" x14ac:dyDescent="0.25">
      <c r="A152" s="11" t="s">
        <v>154</v>
      </c>
      <c r="I152" s="18"/>
      <c r="J152" s="18"/>
      <c r="K152" s="18"/>
      <c r="L152" s="18"/>
      <c r="M152" s="18"/>
      <c r="N152" s="18"/>
      <c r="O152" s="18"/>
    </row>
    <row r="153" spans="1:15" ht="15.75" x14ac:dyDescent="0.25">
      <c r="A153" s="11" t="s">
        <v>155</v>
      </c>
      <c r="I153" s="18"/>
      <c r="J153" s="18"/>
      <c r="K153" s="18"/>
      <c r="L153" s="18"/>
      <c r="M153" s="18"/>
      <c r="N153" s="18"/>
      <c r="O153" s="18"/>
    </row>
    <row r="154" spans="1:15" ht="15.75" x14ac:dyDescent="0.25">
      <c r="A154" s="11" t="s">
        <v>156</v>
      </c>
      <c r="I154" s="18"/>
      <c r="J154" s="18"/>
      <c r="K154" s="18"/>
      <c r="L154" s="18"/>
      <c r="M154" s="18"/>
      <c r="N154" s="18"/>
      <c r="O154" s="18"/>
    </row>
    <row r="155" spans="1:15" ht="15.75" x14ac:dyDescent="0.25">
      <c r="A155" s="11" t="s">
        <v>157</v>
      </c>
      <c r="I155" s="18"/>
      <c r="J155" s="18"/>
      <c r="K155" s="18"/>
      <c r="L155" s="18"/>
      <c r="M155" s="18"/>
      <c r="N155" s="18"/>
      <c r="O155" s="18"/>
    </row>
    <row r="156" spans="1:15" ht="15.75" x14ac:dyDescent="0.25">
      <c r="A156" s="11" t="s">
        <v>158</v>
      </c>
      <c r="I156" s="18"/>
      <c r="J156" s="18"/>
      <c r="K156" s="18"/>
      <c r="L156" s="18"/>
      <c r="M156" s="18"/>
      <c r="N156" s="18"/>
      <c r="O156" s="18"/>
    </row>
    <row r="157" spans="1:15" ht="15.75" x14ac:dyDescent="0.25">
      <c r="A157" s="11" t="s">
        <v>159</v>
      </c>
      <c r="I157" s="18"/>
      <c r="J157" s="18"/>
      <c r="K157" s="18"/>
      <c r="L157" s="18"/>
      <c r="M157" s="18"/>
      <c r="N157" s="18"/>
      <c r="O157" s="18"/>
    </row>
    <row r="158" spans="1:15" ht="15.75" x14ac:dyDescent="0.25">
      <c r="A158" s="11" t="s">
        <v>160</v>
      </c>
      <c r="I158" s="18"/>
      <c r="J158" s="18"/>
      <c r="K158" s="18"/>
      <c r="L158" s="18"/>
      <c r="M158" s="18"/>
      <c r="N158" s="18"/>
      <c r="O158" s="18"/>
    </row>
    <row r="159" spans="1:15" ht="15.75" x14ac:dyDescent="0.25">
      <c r="A159" s="11" t="s">
        <v>161</v>
      </c>
      <c r="I159" s="18"/>
      <c r="J159" s="18"/>
      <c r="K159" s="18"/>
      <c r="L159" s="18"/>
      <c r="M159" s="18"/>
      <c r="N159" s="18"/>
      <c r="O159" s="18"/>
    </row>
    <row r="160" spans="1:15" ht="15.75" x14ac:dyDescent="0.25">
      <c r="A160" s="11" t="s">
        <v>162</v>
      </c>
      <c r="I160" s="18"/>
      <c r="J160" s="18"/>
      <c r="K160" s="18"/>
      <c r="L160" s="18"/>
      <c r="M160" s="18"/>
      <c r="N160" s="18"/>
      <c r="O160" s="18"/>
    </row>
    <row r="161" spans="1:15" ht="15.75" x14ac:dyDescent="0.25">
      <c r="A161" s="11" t="s">
        <v>163</v>
      </c>
      <c r="I161" s="18"/>
      <c r="J161" s="18"/>
      <c r="K161" s="18"/>
      <c r="L161" s="18"/>
      <c r="M161" s="18"/>
      <c r="N161" s="18"/>
      <c r="O161" s="18"/>
    </row>
    <row r="162" spans="1:15" ht="15.75" x14ac:dyDescent="0.25">
      <c r="A162" s="11" t="s">
        <v>164</v>
      </c>
      <c r="I162" s="18"/>
      <c r="J162" s="18"/>
      <c r="K162" s="18"/>
      <c r="L162" s="18"/>
      <c r="M162" s="18"/>
      <c r="N162" s="18"/>
      <c r="O162" s="18"/>
    </row>
    <row r="163" spans="1:15" ht="15.75" x14ac:dyDescent="0.25">
      <c r="A163" s="11" t="s">
        <v>165</v>
      </c>
      <c r="I163" s="18"/>
      <c r="J163" s="18"/>
      <c r="K163" s="18"/>
      <c r="L163" s="18"/>
      <c r="M163" s="18"/>
      <c r="N163" s="18"/>
      <c r="O163" s="18"/>
    </row>
    <row r="164" spans="1:15" ht="15.75" x14ac:dyDescent="0.25">
      <c r="A164" s="11" t="s">
        <v>166</v>
      </c>
      <c r="I164" s="18"/>
      <c r="J164" s="18"/>
      <c r="K164" s="18"/>
      <c r="L164" s="18"/>
      <c r="M164" s="18"/>
      <c r="N164" s="18"/>
      <c r="O164" s="18"/>
    </row>
    <row r="165" spans="1:15" ht="15.75" x14ac:dyDescent="0.25">
      <c r="A165" s="11" t="s">
        <v>167</v>
      </c>
      <c r="I165" s="18"/>
      <c r="J165" s="18"/>
      <c r="K165" s="18"/>
      <c r="L165" s="18"/>
      <c r="M165" s="18"/>
      <c r="N165" s="18"/>
      <c r="O165" s="18"/>
    </row>
    <row r="166" spans="1:15" ht="15.75" x14ac:dyDescent="0.25">
      <c r="A166" s="11" t="s">
        <v>168</v>
      </c>
      <c r="I166" s="18"/>
      <c r="J166" s="18"/>
      <c r="K166" s="18"/>
      <c r="L166" s="18"/>
      <c r="M166" s="18"/>
      <c r="N166" s="18"/>
      <c r="O166" s="18"/>
    </row>
    <row r="167" spans="1:15" ht="15.75" x14ac:dyDescent="0.25">
      <c r="A167" s="11" t="s">
        <v>169</v>
      </c>
      <c r="I167" s="18"/>
      <c r="J167" s="18"/>
      <c r="K167" s="18"/>
      <c r="L167" s="18"/>
      <c r="M167" s="18"/>
      <c r="N167" s="18"/>
      <c r="O167" s="18"/>
    </row>
    <row r="168" spans="1:15" ht="15.75" x14ac:dyDescent="0.25">
      <c r="A168" s="11" t="s">
        <v>170</v>
      </c>
      <c r="I168" s="18"/>
      <c r="J168" s="18"/>
      <c r="K168" s="18"/>
      <c r="L168" s="18"/>
      <c r="M168" s="18"/>
      <c r="N168" s="18"/>
      <c r="O168" s="18"/>
    </row>
    <row r="169" spans="1:15" ht="15.75" x14ac:dyDescent="0.25">
      <c r="A169" s="11" t="s">
        <v>171</v>
      </c>
      <c r="I169" s="18"/>
      <c r="J169" s="18"/>
      <c r="K169" s="18"/>
      <c r="L169" s="18"/>
      <c r="M169" s="18"/>
      <c r="N169" s="18"/>
      <c r="O169" s="18"/>
    </row>
    <row r="170" spans="1:15" ht="15.75" x14ac:dyDescent="0.25">
      <c r="A170" s="11" t="s">
        <v>172</v>
      </c>
      <c r="I170" s="18"/>
      <c r="J170" s="18"/>
      <c r="K170" s="18"/>
      <c r="L170" s="18"/>
      <c r="M170" s="18"/>
      <c r="N170" s="18"/>
      <c r="O170" s="18"/>
    </row>
    <row r="171" spans="1:15" ht="15.75" x14ac:dyDescent="0.25">
      <c r="A171" s="11" t="s">
        <v>173</v>
      </c>
      <c r="I171" s="18"/>
      <c r="J171" s="18"/>
      <c r="K171" s="18"/>
      <c r="L171" s="18"/>
      <c r="M171" s="18"/>
      <c r="N171" s="18"/>
      <c r="O171" s="18"/>
    </row>
    <row r="172" spans="1:15" ht="15.75" x14ac:dyDescent="0.25">
      <c r="A172" s="11" t="s">
        <v>174</v>
      </c>
      <c r="I172" s="18"/>
      <c r="J172" s="18"/>
      <c r="K172" s="18"/>
      <c r="L172" s="18"/>
      <c r="M172" s="18"/>
      <c r="N172" s="18"/>
      <c r="O172" s="18"/>
    </row>
    <row r="173" spans="1:15" ht="15.75" x14ac:dyDescent="0.25">
      <c r="A173" s="11" t="s">
        <v>175</v>
      </c>
      <c r="I173" s="18"/>
      <c r="J173" s="18"/>
      <c r="K173" s="18"/>
      <c r="L173" s="18"/>
      <c r="M173" s="18"/>
      <c r="N173" s="18"/>
      <c r="O173" s="18"/>
    </row>
    <row r="174" spans="1:15" ht="15.75" x14ac:dyDescent="0.25">
      <c r="A174" s="11" t="s">
        <v>176</v>
      </c>
      <c r="I174" s="18"/>
      <c r="J174" s="18"/>
      <c r="K174" s="18"/>
      <c r="L174" s="18"/>
      <c r="M174" s="18"/>
      <c r="N174" s="18"/>
      <c r="O174" s="18"/>
    </row>
    <row r="175" spans="1:15" ht="15.75" x14ac:dyDescent="0.25">
      <c r="A175" s="11" t="s">
        <v>177</v>
      </c>
      <c r="I175" s="18"/>
      <c r="J175" s="18"/>
      <c r="K175" s="18"/>
      <c r="L175" s="18"/>
      <c r="M175" s="18"/>
      <c r="N175" s="18"/>
      <c r="O175" s="18"/>
    </row>
    <row r="176" spans="1:15" ht="15.75" x14ac:dyDescent="0.25">
      <c r="A176" s="11" t="s">
        <v>178</v>
      </c>
      <c r="I176" s="18"/>
      <c r="J176" s="18"/>
      <c r="K176" s="18"/>
      <c r="L176" s="18"/>
      <c r="M176" s="18"/>
      <c r="N176" s="18"/>
      <c r="O176" s="18"/>
    </row>
    <row r="177" spans="1:15" ht="15.75" x14ac:dyDescent="0.25">
      <c r="A177" s="11" t="s">
        <v>179</v>
      </c>
      <c r="I177" s="18"/>
      <c r="J177" s="18"/>
      <c r="K177" s="18"/>
      <c r="L177" s="18"/>
      <c r="M177" s="18"/>
      <c r="N177" s="18"/>
      <c r="O177" s="18"/>
    </row>
    <row r="178" spans="1:15" ht="15.75" x14ac:dyDescent="0.25">
      <c r="A178" s="11" t="s">
        <v>180</v>
      </c>
      <c r="I178" s="18"/>
      <c r="J178" s="18"/>
      <c r="K178" s="18"/>
      <c r="L178" s="18"/>
      <c r="M178" s="18"/>
      <c r="N178" s="18"/>
      <c r="O178" s="18"/>
    </row>
    <row r="179" spans="1:15" ht="15.75" x14ac:dyDescent="0.25">
      <c r="A179" s="11" t="s">
        <v>181</v>
      </c>
      <c r="I179" s="18"/>
      <c r="J179" s="18"/>
      <c r="K179" s="18"/>
      <c r="L179" s="18"/>
      <c r="M179" s="18"/>
      <c r="N179" s="18"/>
      <c r="O179" s="18"/>
    </row>
    <row r="180" spans="1:15" ht="15.75" x14ac:dyDescent="0.25">
      <c r="A180" s="11" t="s">
        <v>182</v>
      </c>
      <c r="I180" s="18"/>
      <c r="J180" s="18"/>
      <c r="K180" s="18"/>
      <c r="L180" s="18"/>
      <c r="M180" s="18"/>
      <c r="N180" s="18"/>
      <c r="O180" s="18"/>
    </row>
    <row r="181" spans="1:15" ht="15.75" x14ac:dyDescent="0.25">
      <c r="A181" s="11" t="s">
        <v>183</v>
      </c>
      <c r="I181" s="18"/>
      <c r="J181" s="18"/>
      <c r="K181" s="18"/>
      <c r="L181" s="18"/>
      <c r="M181" s="18"/>
      <c r="N181" s="18"/>
      <c r="O181" s="18"/>
    </row>
    <row r="182" spans="1:15" ht="15.75" x14ac:dyDescent="0.25">
      <c r="A182" s="11" t="s">
        <v>184</v>
      </c>
      <c r="I182" s="18"/>
      <c r="J182" s="18"/>
      <c r="K182" s="18"/>
      <c r="L182" s="18"/>
      <c r="M182" s="18"/>
      <c r="N182" s="18"/>
      <c r="O182" s="18"/>
    </row>
    <row r="183" spans="1:15" ht="15.75" x14ac:dyDescent="0.25">
      <c r="A183" s="11" t="s">
        <v>185</v>
      </c>
      <c r="I183" s="18"/>
      <c r="J183" s="18"/>
      <c r="K183" s="18"/>
      <c r="L183" s="18"/>
      <c r="M183" s="18"/>
      <c r="N183" s="18"/>
      <c r="O183" s="18"/>
    </row>
    <row r="184" spans="1:15" ht="15.75" x14ac:dyDescent="0.25">
      <c r="A184" s="11" t="s">
        <v>186</v>
      </c>
      <c r="I184" s="18"/>
      <c r="J184" s="18"/>
      <c r="K184" s="18"/>
      <c r="L184" s="18"/>
      <c r="M184" s="18"/>
      <c r="N184" s="18"/>
      <c r="O184" s="18"/>
    </row>
    <row r="185" spans="1:15" ht="15.75" x14ac:dyDescent="0.25">
      <c r="A185" s="11" t="s">
        <v>187</v>
      </c>
      <c r="I185" s="18"/>
      <c r="J185" s="18"/>
      <c r="K185" s="18"/>
      <c r="L185" s="18"/>
      <c r="M185" s="18"/>
      <c r="N185" s="18"/>
      <c r="O185" s="18"/>
    </row>
    <row r="186" spans="1:15" ht="15.75" x14ac:dyDescent="0.25">
      <c r="A186" s="11" t="s">
        <v>188</v>
      </c>
      <c r="I186" s="18"/>
      <c r="J186" s="18"/>
      <c r="K186" s="18"/>
      <c r="L186" s="18"/>
      <c r="M186" s="18"/>
      <c r="N186" s="18"/>
      <c r="O186" s="18"/>
    </row>
    <row r="187" spans="1:15" ht="15.75" x14ac:dyDescent="0.25">
      <c r="A187" s="11" t="s">
        <v>189</v>
      </c>
      <c r="I187" s="18"/>
      <c r="J187" s="18"/>
      <c r="K187" s="18"/>
      <c r="L187" s="18"/>
      <c r="M187" s="18"/>
      <c r="N187" s="18"/>
      <c r="O187" s="18"/>
    </row>
    <row r="188" spans="1:15" ht="15.75" x14ac:dyDescent="0.25">
      <c r="A188" s="11" t="s">
        <v>190</v>
      </c>
      <c r="I188" s="18"/>
      <c r="J188" s="18"/>
      <c r="K188" s="18"/>
      <c r="L188" s="18"/>
      <c r="M188" s="18"/>
      <c r="N188" s="18"/>
      <c r="O188" s="18"/>
    </row>
    <row r="189" spans="1:15" ht="15.75" x14ac:dyDescent="0.25">
      <c r="A189" s="11" t="s">
        <v>191</v>
      </c>
      <c r="I189" s="18"/>
      <c r="J189" s="18"/>
      <c r="K189" s="18"/>
      <c r="L189" s="18"/>
      <c r="M189" s="18"/>
      <c r="N189" s="18"/>
      <c r="O189" s="18"/>
    </row>
    <row r="190" spans="1:15" ht="15.75" x14ac:dyDescent="0.25">
      <c r="A190" s="11" t="s">
        <v>192</v>
      </c>
      <c r="I190" s="18"/>
      <c r="J190" s="18"/>
      <c r="K190" s="18"/>
      <c r="L190" s="18"/>
      <c r="M190" s="18"/>
      <c r="N190" s="18"/>
      <c r="O190" s="18"/>
    </row>
    <row r="191" spans="1:15" ht="15.75" x14ac:dyDescent="0.25">
      <c r="A191" s="11" t="s">
        <v>193</v>
      </c>
      <c r="I191" s="18"/>
      <c r="J191" s="18"/>
      <c r="K191" s="18"/>
      <c r="L191" s="18"/>
      <c r="M191" s="18"/>
      <c r="N191" s="18"/>
      <c r="O191" s="18"/>
    </row>
    <row r="192" spans="1:15" ht="15.75" x14ac:dyDescent="0.25">
      <c r="A192" s="11" t="s">
        <v>194</v>
      </c>
      <c r="I192" s="18"/>
      <c r="J192" s="18"/>
      <c r="K192" s="18"/>
      <c r="L192" s="18"/>
      <c r="M192" s="18"/>
      <c r="N192" s="18"/>
      <c r="O192" s="18"/>
    </row>
    <row r="193" spans="1:15" ht="15.75" x14ac:dyDescent="0.25">
      <c r="A193" s="11" t="s">
        <v>195</v>
      </c>
      <c r="I193" s="18"/>
      <c r="J193" s="18"/>
      <c r="K193" s="18"/>
      <c r="L193" s="18"/>
      <c r="M193" s="18"/>
      <c r="N193" s="18"/>
      <c r="O193" s="18"/>
    </row>
    <row r="194" spans="1:15" ht="15.75" x14ac:dyDescent="0.25">
      <c r="A194" s="11" t="s">
        <v>196</v>
      </c>
      <c r="I194" s="18"/>
      <c r="J194" s="18"/>
      <c r="K194" s="18"/>
      <c r="L194" s="18"/>
      <c r="M194" s="18"/>
      <c r="N194" s="18"/>
      <c r="O194" s="18"/>
    </row>
    <row r="195" spans="1:15" ht="15.75" x14ac:dyDescent="0.25">
      <c r="A195" s="11" t="s">
        <v>197</v>
      </c>
      <c r="I195" s="18"/>
      <c r="J195" s="18"/>
      <c r="K195" s="18"/>
      <c r="L195" s="18"/>
      <c r="M195" s="18"/>
      <c r="N195" s="18"/>
      <c r="O195" s="18"/>
    </row>
    <row r="196" spans="1:15" ht="15.75" x14ac:dyDescent="0.25">
      <c r="A196" s="11" t="s">
        <v>198</v>
      </c>
      <c r="I196" s="18"/>
      <c r="J196" s="18"/>
      <c r="K196" s="18"/>
      <c r="L196" s="18"/>
      <c r="M196" s="18"/>
      <c r="N196" s="18"/>
      <c r="O196" s="18"/>
    </row>
    <row r="197" spans="1:15" ht="15.75" x14ac:dyDescent="0.25">
      <c r="A197" s="11" t="s">
        <v>199</v>
      </c>
      <c r="I197" s="18"/>
      <c r="J197" s="18"/>
      <c r="K197" s="18"/>
      <c r="L197" s="18"/>
      <c r="M197" s="18"/>
      <c r="N197" s="18"/>
      <c r="O197" s="18"/>
    </row>
    <row r="198" spans="1:15" ht="15.75" x14ac:dyDescent="0.25">
      <c r="A198" s="11" t="s">
        <v>200</v>
      </c>
      <c r="I198" s="18"/>
      <c r="J198" s="18"/>
      <c r="K198" s="18"/>
      <c r="L198" s="18"/>
      <c r="M198" s="18"/>
      <c r="N198" s="18"/>
      <c r="O198" s="18"/>
    </row>
    <row r="199" spans="1:15" ht="15.75" x14ac:dyDescent="0.25">
      <c r="A199" s="11" t="s">
        <v>201</v>
      </c>
      <c r="I199" s="18"/>
      <c r="J199" s="18"/>
      <c r="K199" s="18"/>
      <c r="L199" s="18"/>
      <c r="M199" s="18"/>
      <c r="N199" s="18"/>
      <c r="O199" s="18"/>
    </row>
    <row r="200" spans="1:15" ht="15.75" x14ac:dyDescent="0.25">
      <c r="A200" s="11" t="s">
        <v>202</v>
      </c>
      <c r="I200" s="18"/>
      <c r="J200" s="18"/>
      <c r="K200" s="18"/>
      <c r="L200" s="18"/>
      <c r="M200" s="18"/>
      <c r="N200" s="18"/>
      <c r="O200" s="18"/>
    </row>
    <row r="201" spans="1:15" ht="15.75" x14ac:dyDescent="0.25">
      <c r="A201" s="11" t="s">
        <v>203</v>
      </c>
      <c r="I201" s="18"/>
      <c r="J201" s="18"/>
      <c r="K201" s="18"/>
      <c r="L201" s="18"/>
      <c r="M201" s="18"/>
      <c r="N201" s="18"/>
      <c r="O201" s="18"/>
    </row>
    <row r="202" spans="1:15" ht="15.75" x14ac:dyDescent="0.25">
      <c r="A202" s="11" t="s">
        <v>204</v>
      </c>
      <c r="I202" s="18"/>
      <c r="J202" s="18"/>
      <c r="K202" s="18"/>
      <c r="L202" s="18"/>
      <c r="M202" s="18"/>
      <c r="N202" s="18"/>
      <c r="O202" s="18"/>
    </row>
    <row r="203" spans="1:15" x14ac:dyDescent="0.25">
      <c r="I203" s="12"/>
      <c r="J203" s="12"/>
      <c r="K203" s="12"/>
      <c r="L203" s="12"/>
      <c r="M203" s="12"/>
      <c r="N203" s="12"/>
      <c r="O203" s="12"/>
    </row>
    <row r="204" spans="1:15" x14ac:dyDescent="0.25">
      <c r="I204" s="12"/>
      <c r="J204" s="12"/>
      <c r="K204" s="12"/>
      <c r="L204" s="12"/>
      <c r="M204" s="12"/>
      <c r="N204" s="12"/>
      <c r="O204" s="12"/>
    </row>
  </sheetData>
  <mergeCells count="1">
    <mergeCell ref="A1:O1"/>
  </mergeCell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'Variables de réponses'!$D$4:$D$7</xm:f>
          </x14:formula1>
          <x14:formula2>
            <xm:f>0</xm:f>
          </x14:formula2>
          <xm:sqref>B3:O202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497B0"/>
  </sheetPr>
  <dimension ref="A1:E202"/>
  <sheetViews>
    <sheetView zoomScaleNormal="100" workbookViewId="0"/>
  </sheetViews>
  <sheetFormatPr baseColWidth="10" defaultColWidth="10.7109375" defaultRowHeight="15" x14ac:dyDescent="0.25"/>
  <cols>
    <col min="1" max="1" width="12.85546875" style="12" customWidth="1"/>
    <col min="2" max="2" width="21.85546875" style="12" customWidth="1"/>
    <col min="3" max="4" width="22" style="12" customWidth="1"/>
    <col min="5" max="5" width="21.7109375" style="12" customWidth="1"/>
  </cols>
  <sheetData>
    <row r="1" spans="1:5" ht="18.75" x14ac:dyDescent="0.3">
      <c r="A1" s="20"/>
      <c r="B1" s="7" t="s">
        <v>231</v>
      </c>
      <c r="C1" s="7"/>
      <c r="D1" s="7"/>
      <c r="E1" s="7"/>
    </row>
    <row r="2" spans="1:5" ht="47.25" x14ac:dyDescent="0.25">
      <c r="A2" s="13"/>
      <c r="B2" s="21" t="s">
        <v>232</v>
      </c>
      <c r="C2" s="21" t="s">
        <v>233</v>
      </c>
      <c r="D2" s="21" t="s">
        <v>234</v>
      </c>
      <c r="E2" s="21" t="s">
        <v>235</v>
      </c>
    </row>
    <row r="3" spans="1:5" ht="15.75" x14ac:dyDescent="0.25">
      <c r="A3" s="11" t="s">
        <v>5</v>
      </c>
    </row>
    <row r="4" spans="1:5" ht="15.75" x14ac:dyDescent="0.25">
      <c r="A4" s="11" t="s">
        <v>6</v>
      </c>
    </row>
    <row r="5" spans="1:5" ht="15.75" x14ac:dyDescent="0.25">
      <c r="A5" s="11" t="s">
        <v>7</v>
      </c>
    </row>
    <row r="6" spans="1:5" ht="15.75" x14ac:dyDescent="0.25">
      <c r="A6" s="11" t="s">
        <v>8</v>
      </c>
    </row>
    <row r="7" spans="1:5" ht="15.75" x14ac:dyDescent="0.25">
      <c r="A7" s="11" t="s">
        <v>9</v>
      </c>
    </row>
    <row r="8" spans="1:5" ht="15.75" x14ac:dyDescent="0.25">
      <c r="A8" s="11" t="s">
        <v>10</v>
      </c>
    </row>
    <row r="9" spans="1:5" ht="15.75" x14ac:dyDescent="0.25">
      <c r="A9" s="11" t="s">
        <v>11</v>
      </c>
    </row>
    <row r="10" spans="1:5" ht="15.75" x14ac:dyDescent="0.25">
      <c r="A10" s="11" t="s">
        <v>12</v>
      </c>
    </row>
    <row r="11" spans="1:5" ht="15.75" x14ac:dyDescent="0.25">
      <c r="A11" s="11" t="s">
        <v>13</v>
      </c>
    </row>
    <row r="12" spans="1:5" ht="15.75" x14ac:dyDescent="0.25">
      <c r="A12" s="11" t="s">
        <v>14</v>
      </c>
    </row>
    <row r="13" spans="1:5" ht="15.75" x14ac:dyDescent="0.25">
      <c r="A13" s="11" t="s">
        <v>15</v>
      </c>
    </row>
    <row r="14" spans="1:5" ht="15.75" x14ac:dyDescent="0.25">
      <c r="A14" s="11" t="s">
        <v>16</v>
      </c>
    </row>
    <row r="15" spans="1:5" ht="15.75" x14ac:dyDescent="0.25">
      <c r="A15" s="11" t="s">
        <v>17</v>
      </c>
    </row>
    <row r="16" spans="1:5" ht="15.75" x14ac:dyDescent="0.25">
      <c r="A16" s="11" t="s">
        <v>18</v>
      </c>
    </row>
    <row r="17" spans="1:1" ht="15.75" x14ac:dyDescent="0.25">
      <c r="A17" s="11" t="s">
        <v>19</v>
      </c>
    </row>
    <row r="18" spans="1:1" ht="15.75" x14ac:dyDescent="0.25">
      <c r="A18" s="11" t="s">
        <v>20</v>
      </c>
    </row>
    <row r="19" spans="1:1" ht="15.75" x14ac:dyDescent="0.25">
      <c r="A19" s="11" t="s">
        <v>21</v>
      </c>
    </row>
    <row r="20" spans="1:1" ht="15.75" x14ac:dyDescent="0.25">
      <c r="A20" s="11" t="s">
        <v>22</v>
      </c>
    </row>
    <row r="21" spans="1:1" ht="15.75" x14ac:dyDescent="0.25">
      <c r="A21" s="11" t="s">
        <v>23</v>
      </c>
    </row>
    <row r="22" spans="1:1" ht="15.75" x14ac:dyDescent="0.25">
      <c r="A22" s="11" t="s">
        <v>24</v>
      </c>
    </row>
    <row r="23" spans="1:1" ht="15.75" x14ac:dyDescent="0.25">
      <c r="A23" s="11" t="s">
        <v>25</v>
      </c>
    </row>
    <row r="24" spans="1:1" ht="15.75" x14ac:dyDescent="0.25">
      <c r="A24" s="11" t="s">
        <v>26</v>
      </c>
    </row>
    <row r="25" spans="1:1" ht="15.75" x14ac:dyDescent="0.25">
      <c r="A25" s="11" t="s">
        <v>27</v>
      </c>
    </row>
    <row r="26" spans="1:1" ht="15.75" x14ac:dyDescent="0.25">
      <c r="A26" s="11" t="s">
        <v>28</v>
      </c>
    </row>
    <row r="27" spans="1:1" ht="15.75" x14ac:dyDescent="0.25">
      <c r="A27" s="11" t="s">
        <v>29</v>
      </c>
    </row>
    <row r="28" spans="1:1" ht="15.75" x14ac:dyDescent="0.25">
      <c r="A28" s="11" t="s">
        <v>30</v>
      </c>
    </row>
    <row r="29" spans="1:1" ht="15.75" x14ac:dyDescent="0.25">
      <c r="A29" s="11" t="s">
        <v>31</v>
      </c>
    </row>
    <row r="30" spans="1:1" ht="15.75" x14ac:dyDescent="0.25">
      <c r="A30" s="11" t="s">
        <v>32</v>
      </c>
    </row>
    <row r="31" spans="1:1" ht="15.75" x14ac:dyDescent="0.25">
      <c r="A31" s="11" t="s">
        <v>33</v>
      </c>
    </row>
    <row r="32" spans="1:1" ht="15.75" x14ac:dyDescent="0.25">
      <c r="A32" s="11" t="s">
        <v>34</v>
      </c>
    </row>
    <row r="33" spans="1:1" ht="15.75" x14ac:dyDescent="0.25">
      <c r="A33" s="11" t="s">
        <v>35</v>
      </c>
    </row>
    <row r="34" spans="1:1" ht="15.75" x14ac:dyDescent="0.25">
      <c r="A34" s="11" t="s">
        <v>36</v>
      </c>
    </row>
    <row r="35" spans="1:1" ht="15.75" x14ac:dyDescent="0.25">
      <c r="A35" s="11" t="s">
        <v>37</v>
      </c>
    </row>
    <row r="36" spans="1:1" ht="15.75" x14ac:dyDescent="0.25">
      <c r="A36" s="11" t="s">
        <v>38</v>
      </c>
    </row>
    <row r="37" spans="1:1" ht="15.75" x14ac:dyDescent="0.25">
      <c r="A37" s="11" t="s">
        <v>39</v>
      </c>
    </row>
    <row r="38" spans="1:1" ht="15.75" x14ac:dyDescent="0.25">
      <c r="A38" s="11" t="s">
        <v>40</v>
      </c>
    </row>
    <row r="39" spans="1:1" ht="15.75" x14ac:dyDescent="0.25">
      <c r="A39" s="11" t="s">
        <v>41</v>
      </c>
    </row>
    <row r="40" spans="1:1" ht="15.75" x14ac:dyDescent="0.25">
      <c r="A40" s="11" t="s">
        <v>42</v>
      </c>
    </row>
    <row r="41" spans="1:1" ht="15.75" x14ac:dyDescent="0.25">
      <c r="A41" s="11" t="s">
        <v>43</v>
      </c>
    </row>
    <row r="42" spans="1:1" ht="15.75" x14ac:dyDescent="0.25">
      <c r="A42" s="11" t="s">
        <v>44</v>
      </c>
    </row>
    <row r="43" spans="1:1" ht="15.75" x14ac:dyDescent="0.25">
      <c r="A43" s="11" t="s">
        <v>45</v>
      </c>
    </row>
    <row r="44" spans="1:1" ht="15.75" x14ac:dyDescent="0.25">
      <c r="A44" s="11" t="s">
        <v>46</v>
      </c>
    </row>
    <row r="45" spans="1:1" ht="15.75" x14ac:dyDescent="0.25">
      <c r="A45" s="11" t="s">
        <v>47</v>
      </c>
    </row>
    <row r="46" spans="1:1" ht="15.75" x14ac:dyDescent="0.25">
      <c r="A46" s="11" t="s">
        <v>48</v>
      </c>
    </row>
    <row r="47" spans="1:1" ht="15.75" x14ac:dyDescent="0.25">
      <c r="A47" s="11" t="s">
        <v>49</v>
      </c>
    </row>
    <row r="48" spans="1:1" ht="15.75" x14ac:dyDescent="0.25">
      <c r="A48" s="11" t="s">
        <v>50</v>
      </c>
    </row>
    <row r="49" spans="1:1" ht="15.75" x14ac:dyDescent="0.25">
      <c r="A49" s="11" t="s">
        <v>51</v>
      </c>
    </row>
    <row r="50" spans="1:1" ht="15.75" x14ac:dyDescent="0.25">
      <c r="A50" s="11" t="s">
        <v>52</v>
      </c>
    </row>
    <row r="51" spans="1:1" ht="15.75" x14ac:dyDescent="0.25">
      <c r="A51" s="11" t="s">
        <v>53</v>
      </c>
    </row>
    <row r="52" spans="1:1" ht="15.75" x14ac:dyDescent="0.25">
      <c r="A52" s="11" t="s">
        <v>54</v>
      </c>
    </row>
    <row r="53" spans="1:1" ht="15.75" x14ac:dyDescent="0.25">
      <c r="A53" s="11" t="s">
        <v>55</v>
      </c>
    </row>
    <row r="54" spans="1:1" ht="15.75" x14ac:dyDescent="0.25">
      <c r="A54" s="11" t="s">
        <v>56</v>
      </c>
    </row>
    <row r="55" spans="1:1" ht="15.75" x14ac:dyDescent="0.25">
      <c r="A55" s="11" t="s">
        <v>57</v>
      </c>
    </row>
    <row r="56" spans="1:1" ht="15.75" x14ac:dyDescent="0.25">
      <c r="A56" s="11" t="s">
        <v>58</v>
      </c>
    </row>
    <row r="57" spans="1:1" ht="15.75" x14ac:dyDescent="0.25">
      <c r="A57" s="11" t="s">
        <v>59</v>
      </c>
    </row>
    <row r="58" spans="1:1" ht="15.75" x14ac:dyDescent="0.25">
      <c r="A58" s="11" t="s">
        <v>60</v>
      </c>
    </row>
    <row r="59" spans="1:1" ht="15.75" x14ac:dyDescent="0.25">
      <c r="A59" s="11" t="s">
        <v>61</v>
      </c>
    </row>
    <row r="60" spans="1:1" ht="15.75" x14ac:dyDescent="0.25">
      <c r="A60" s="11" t="s">
        <v>62</v>
      </c>
    </row>
    <row r="61" spans="1:1" ht="15.75" x14ac:dyDescent="0.25">
      <c r="A61" s="11" t="s">
        <v>63</v>
      </c>
    </row>
    <row r="62" spans="1:1" ht="15.75" x14ac:dyDescent="0.25">
      <c r="A62" s="11" t="s">
        <v>64</v>
      </c>
    </row>
    <row r="63" spans="1:1" ht="15.75" x14ac:dyDescent="0.25">
      <c r="A63" s="11" t="s">
        <v>65</v>
      </c>
    </row>
    <row r="64" spans="1:1" ht="15.75" x14ac:dyDescent="0.25">
      <c r="A64" s="11" t="s">
        <v>66</v>
      </c>
    </row>
    <row r="65" spans="1:1" ht="15.75" x14ac:dyDescent="0.25">
      <c r="A65" s="11" t="s">
        <v>67</v>
      </c>
    </row>
    <row r="66" spans="1:1" ht="15.75" x14ac:dyDescent="0.25">
      <c r="A66" s="11" t="s">
        <v>68</v>
      </c>
    </row>
    <row r="67" spans="1:1" ht="15.75" x14ac:dyDescent="0.25">
      <c r="A67" s="11" t="s">
        <v>69</v>
      </c>
    </row>
    <row r="68" spans="1:1" ht="15.75" x14ac:dyDescent="0.25">
      <c r="A68" s="11" t="s">
        <v>70</v>
      </c>
    </row>
    <row r="69" spans="1:1" ht="15.75" x14ac:dyDescent="0.25">
      <c r="A69" s="11" t="s">
        <v>71</v>
      </c>
    </row>
    <row r="70" spans="1:1" ht="15.75" x14ac:dyDescent="0.25">
      <c r="A70" s="11" t="s">
        <v>72</v>
      </c>
    </row>
    <row r="71" spans="1:1" ht="15.75" x14ac:dyDescent="0.25">
      <c r="A71" s="11" t="s">
        <v>73</v>
      </c>
    </row>
    <row r="72" spans="1:1" ht="15.75" x14ac:dyDescent="0.25">
      <c r="A72" s="11" t="s">
        <v>74</v>
      </c>
    </row>
    <row r="73" spans="1:1" ht="15.75" x14ac:dyDescent="0.25">
      <c r="A73" s="11" t="s">
        <v>75</v>
      </c>
    </row>
    <row r="74" spans="1:1" ht="15.75" x14ac:dyDescent="0.25">
      <c r="A74" s="11" t="s">
        <v>76</v>
      </c>
    </row>
    <row r="75" spans="1:1" ht="15.75" x14ac:dyDescent="0.25">
      <c r="A75" s="11" t="s">
        <v>77</v>
      </c>
    </row>
    <row r="76" spans="1:1" ht="15.75" x14ac:dyDescent="0.25">
      <c r="A76" s="11" t="s">
        <v>78</v>
      </c>
    </row>
    <row r="77" spans="1:1" ht="15.75" x14ac:dyDescent="0.25">
      <c r="A77" s="11" t="s">
        <v>79</v>
      </c>
    </row>
    <row r="78" spans="1:1" ht="15.75" x14ac:dyDescent="0.25">
      <c r="A78" s="11" t="s">
        <v>80</v>
      </c>
    </row>
    <row r="79" spans="1:1" ht="15.75" x14ac:dyDescent="0.25">
      <c r="A79" s="11" t="s">
        <v>81</v>
      </c>
    </row>
    <row r="80" spans="1:1" ht="15.75" x14ac:dyDescent="0.25">
      <c r="A80" s="11" t="s">
        <v>82</v>
      </c>
    </row>
    <row r="81" spans="1:1" ht="15.75" x14ac:dyDescent="0.25">
      <c r="A81" s="11" t="s">
        <v>83</v>
      </c>
    </row>
    <row r="82" spans="1:1" ht="15.75" x14ac:dyDescent="0.25">
      <c r="A82" s="11" t="s">
        <v>84</v>
      </c>
    </row>
    <row r="83" spans="1:1" ht="15.75" x14ac:dyDescent="0.25">
      <c r="A83" s="11" t="s">
        <v>85</v>
      </c>
    </row>
    <row r="84" spans="1:1" ht="15.75" x14ac:dyDescent="0.25">
      <c r="A84" s="11" t="s">
        <v>86</v>
      </c>
    </row>
    <row r="85" spans="1:1" ht="15.75" x14ac:dyDescent="0.25">
      <c r="A85" s="11" t="s">
        <v>87</v>
      </c>
    </row>
    <row r="86" spans="1:1" ht="15.75" x14ac:dyDescent="0.25">
      <c r="A86" s="11" t="s">
        <v>88</v>
      </c>
    </row>
    <row r="87" spans="1:1" ht="15.75" x14ac:dyDescent="0.25">
      <c r="A87" s="11" t="s">
        <v>89</v>
      </c>
    </row>
    <row r="88" spans="1:1" ht="15.75" x14ac:dyDescent="0.25">
      <c r="A88" s="11" t="s">
        <v>90</v>
      </c>
    </row>
    <row r="89" spans="1:1" ht="15.75" x14ac:dyDescent="0.25">
      <c r="A89" s="11" t="s">
        <v>91</v>
      </c>
    </row>
    <row r="90" spans="1:1" ht="15.75" x14ac:dyDescent="0.25">
      <c r="A90" s="11" t="s">
        <v>92</v>
      </c>
    </row>
    <row r="91" spans="1:1" ht="15.75" x14ac:dyDescent="0.25">
      <c r="A91" s="11" t="s">
        <v>93</v>
      </c>
    </row>
    <row r="92" spans="1:1" ht="15.75" x14ac:dyDescent="0.25">
      <c r="A92" s="11" t="s">
        <v>94</v>
      </c>
    </row>
    <row r="93" spans="1:1" ht="15.75" x14ac:dyDescent="0.25">
      <c r="A93" s="11" t="s">
        <v>95</v>
      </c>
    </row>
    <row r="94" spans="1:1" ht="15.75" x14ac:dyDescent="0.25">
      <c r="A94" s="11" t="s">
        <v>96</v>
      </c>
    </row>
    <row r="95" spans="1:1" ht="15.75" x14ac:dyDescent="0.25">
      <c r="A95" s="11" t="s">
        <v>97</v>
      </c>
    </row>
    <row r="96" spans="1:1" ht="15.75" x14ac:dyDescent="0.25">
      <c r="A96" s="11" t="s">
        <v>98</v>
      </c>
    </row>
    <row r="97" spans="1:1" ht="15.75" x14ac:dyDescent="0.25">
      <c r="A97" s="11" t="s">
        <v>99</v>
      </c>
    </row>
    <row r="98" spans="1:1" ht="15.75" x14ac:dyDescent="0.25">
      <c r="A98" s="11" t="s">
        <v>100</v>
      </c>
    </row>
    <row r="99" spans="1:1" ht="15.75" x14ac:dyDescent="0.25">
      <c r="A99" s="11" t="s">
        <v>101</v>
      </c>
    </row>
    <row r="100" spans="1:1" ht="15.75" x14ac:dyDescent="0.25">
      <c r="A100" s="11" t="s">
        <v>102</v>
      </c>
    </row>
    <row r="101" spans="1:1" ht="15.75" x14ac:dyDescent="0.25">
      <c r="A101" s="11" t="s">
        <v>103</v>
      </c>
    </row>
    <row r="102" spans="1:1" ht="15.75" x14ac:dyDescent="0.25">
      <c r="A102" s="11" t="s">
        <v>104</v>
      </c>
    </row>
    <row r="103" spans="1:1" ht="15.75" x14ac:dyDescent="0.25">
      <c r="A103" s="11" t="s">
        <v>105</v>
      </c>
    </row>
    <row r="104" spans="1:1" ht="15.75" x14ac:dyDescent="0.25">
      <c r="A104" s="11" t="s">
        <v>106</v>
      </c>
    </row>
    <row r="105" spans="1:1" ht="15.75" x14ac:dyDescent="0.25">
      <c r="A105" s="11" t="s">
        <v>107</v>
      </c>
    </row>
    <row r="106" spans="1:1" ht="15.75" x14ac:dyDescent="0.25">
      <c r="A106" s="11" t="s">
        <v>108</v>
      </c>
    </row>
    <row r="107" spans="1:1" ht="15.75" x14ac:dyDescent="0.25">
      <c r="A107" s="11" t="s">
        <v>109</v>
      </c>
    </row>
    <row r="108" spans="1:1" ht="15.75" x14ac:dyDescent="0.25">
      <c r="A108" s="11" t="s">
        <v>110</v>
      </c>
    </row>
    <row r="109" spans="1:1" ht="15.75" x14ac:dyDescent="0.25">
      <c r="A109" s="11" t="s">
        <v>111</v>
      </c>
    </row>
    <row r="110" spans="1:1" ht="15.75" x14ac:dyDescent="0.25">
      <c r="A110" s="11" t="s">
        <v>112</v>
      </c>
    </row>
    <row r="111" spans="1:1" ht="15.75" x14ac:dyDescent="0.25">
      <c r="A111" s="11" t="s">
        <v>113</v>
      </c>
    </row>
    <row r="112" spans="1:1" ht="15.75" x14ac:dyDescent="0.25">
      <c r="A112" s="11" t="s">
        <v>114</v>
      </c>
    </row>
    <row r="113" spans="1:1" ht="15.75" x14ac:dyDescent="0.25">
      <c r="A113" s="11" t="s">
        <v>115</v>
      </c>
    </row>
    <row r="114" spans="1:1" ht="15.75" x14ac:dyDescent="0.25">
      <c r="A114" s="11" t="s">
        <v>116</v>
      </c>
    </row>
    <row r="115" spans="1:1" ht="15.75" x14ac:dyDescent="0.25">
      <c r="A115" s="11" t="s">
        <v>117</v>
      </c>
    </row>
    <row r="116" spans="1:1" ht="15.75" x14ac:dyDescent="0.25">
      <c r="A116" s="11" t="s">
        <v>118</v>
      </c>
    </row>
    <row r="117" spans="1:1" ht="15.75" x14ac:dyDescent="0.25">
      <c r="A117" s="11" t="s">
        <v>119</v>
      </c>
    </row>
    <row r="118" spans="1:1" ht="15.75" x14ac:dyDescent="0.25">
      <c r="A118" s="11" t="s">
        <v>120</v>
      </c>
    </row>
    <row r="119" spans="1:1" ht="15.75" x14ac:dyDescent="0.25">
      <c r="A119" s="11" t="s">
        <v>121</v>
      </c>
    </row>
    <row r="120" spans="1:1" ht="15.75" x14ac:dyDescent="0.25">
      <c r="A120" s="11" t="s">
        <v>122</v>
      </c>
    </row>
    <row r="121" spans="1:1" ht="15.75" x14ac:dyDescent="0.25">
      <c r="A121" s="11" t="s">
        <v>123</v>
      </c>
    </row>
    <row r="122" spans="1:1" ht="15.75" x14ac:dyDescent="0.25">
      <c r="A122" s="11" t="s">
        <v>124</v>
      </c>
    </row>
    <row r="123" spans="1:1" ht="15.75" x14ac:dyDescent="0.25">
      <c r="A123" s="11" t="s">
        <v>125</v>
      </c>
    </row>
    <row r="124" spans="1:1" ht="15.75" x14ac:dyDescent="0.25">
      <c r="A124" s="11" t="s">
        <v>126</v>
      </c>
    </row>
    <row r="125" spans="1:1" ht="15.75" x14ac:dyDescent="0.25">
      <c r="A125" s="11" t="s">
        <v>127</v>
      </c>
    </row>
    <row r="126" spans="1:1" ht="15.75" x14ac:dyDescent="0.25">
      <c r="A126" s="11" t="s">
        <v>128</v>
      </c>
    </row>
    <row r="127" spans="1:1" ht="15.75" x14ac:dyDescent="0.25">
      <c r="A127" s="11" t="s">
        <v>129</v>
      </c>
    </row>
    <row r="128" spans="1:1" ht="15.75" x14ac:dyDescent="0.25">
      <c r="A128" s="11" t="s">
        <v>130</v>
      </c>
    </row>
    <row r="129" spans="1:1" ht="15.75" x14ac:dyDescent="0.25">
      <c r="A129" s="11" t="s">
        <v>131</v>
      </c>
    </row>
    <row r="130" spans="1:1" ht="15.75" x14ac:dyDescent="0.25">
      <c r="A130" s="11" t="s">
        <v>132</v>
      </c>
    </row>
    <row r="131" spans="1:1" ht="15.75" x14ac:dyDescent="0.25">
      <c r="A131" s="11" t="s">
        <v>133</v>
      </c>
    </row>
    <row r="132" spans="1:1" ht="15.75" x14ac:dyDescent="0.25">
      <c r="A132" s="11" t="s">
        <v>134</v>
      </c>
    </row>
    <row r="133" spans="1:1" ht="15.75" x14ac:dyDescent="0.25">
      <c r="A133" s="11" t="s">
        <v>135</v>
      </c>
    </row>
    <row r="134" spans="1:1" ht="15.75" x14ac:dyDescent="0.25">
      <c r="A134" s="11" t="s">
        <v>136</v>
      </c>
    </row>
    <row r="135" spans="1:1" ht="15.75" x14ac:dyDescent="0.25">
      <c r="A135" s="11" t="s">
        <v>137</v>
      </c>
    </row>
    <row r="136" spans="1:1" ht="15.75" x14ac:dyDescent="0.25">
      <c r="A136" s="11" t="s">
        <v>138</v>
      </c>
    </row>
    <row r="137" spans="1:1" ht="15.75" x14ac:dyDescent="0.25">
      <c r="A137" s="11" t="s">
        <v>139</v>
      </c>
    </row>
    <row r="138" spans="1:1" ht="15.75" x14ac:dyDescent="0.25">
      <c r="A138" s="11" t="s">
        <v>140</v>
      </c>
    </row>
    <row r="139" spans="1:1" ht="15.75" x14ac:dyDescent="0.25">
      <c r="A139" s="11" t="s">
        <v>141</v>
      </c>
    </row>
    <row r="140" spans="1:1" ht="15.75" x14ac:dyDescent="0.25">
      <c r="A140" s="11" t="s">
        <v>142</v>
      </c>
    </row>
    <row r="141" spans="1:1" ht="15.75" x14ac:dyDescent="0.25">
      <c r="A141" s="11" t="s">
        <v>143</v>
      </c>
    </row>
    <row r="142" spans="1:1" ht="15.75" x14ac:dyDescent="0.25">
      <c r="A142" s="11" t="s">
        <v>144</v>
      </c>
    </row>
    <row r="143" spans="1:1" ht="15.75" x14ac:dyDescent="0.25">
      <c r="A143" s="11" t="s">
        <v>145</v>
      </c>
    </row>
    <row r="144" spans="1:1" ht="15.75" x14ac:dyDescent="0.25">
      <c r="A144" s="11" t="s">
        <v>146</v>
      </c>
    </row>
    <row r="145" spans="1:1" ht="15.75" x14ac:dyDescent="0.25">
      <c r="A145" s="11" t="s">
        <v>147</v>
      </c>
    </row>
    <row r="146" spans="1:1" ht="15.75" x14ac:dyDescent="0.25">
      <c r="A146" s="11" t="s">
        <v>148</v>
      </c>
    </row>
    <row r="147" spans="1:1" ht="15.75" x14ac:dyDescent="0.25">
      <c r="A147" s="11" t="s">
        <v>149</v>
      </c>
    </row>
    <row r="148" spans="1:1" ht="15.75" x14ac:dyDescent="0.25">
      <c r="A148" s="11" t="s">
        <v>150</v>
      </c>
    </row>
    <row r="149" spans="1:1" ht="15.75" x14ac:dyDescent="0.25">
      <c r="A149" s="11" t="s">
        <v>151</v>
      </c>
    </row>
    <row r="150" spans="1:1" ht="15.75" x14ac:dyDescent="0.25">
      <c r="A150" s="11" t="s">
        <v>152</v>
      </c>
    </row>
    <row r="151" spans="1:1" ht="15.75" x14ac:dyDescent="0.25">
      <c r="A151" s="11" t="s">
        <v>153</v>
      </c>
    </row>
    <row r="152" spans="1:1" ht="15.75" x14ac:dyDescent="0.25">
      <c r="A152" s="11" t="s">
        <v>154</v>
      </c>
    </row>
    <row r="153" spans="1:1" ht="15.75" x14ac:dyDescent="0.25">
      <c r="A153" s="11" t="s">
        <v>155</v>
      </c>
    </row>
    <row r="154" spans="1:1" ht="15.75" x14ac:dyDescent="0.25">
      <c r="A154" s="11" t="s">
        <v>156</v>
      </c>
    </row>
    <row r="155" spans="1:1" ht="15.75" x14ac:dyDescent="0.25">
      <c r="A155" s="11" t="s">
        <v>157</v>
      </c>
    </row>
    <row r="156" spans="1:1" ht="15.75" x14ac:dyDescent="0.25">
      <c r="A156" s="11" t="s">
        <v>158</v>
      </c>
    </row>
    <row r="157" spans="1:1" ht="15.75" x14ac:dyDescent="0.25">
      <c r="A157" s="11" t="s">
        <v>159</v>
      </c>
    </row>
    <row r="158" spans="1:1" ht="15.75" x14ac:dyDescent="0.25">
      <c r="A158" s="11" t="s">
        <v>160</v>
      </c>
    </row>
    <row r="159" spans="1:1" ht="15.75" x14ac:dyDescent="0.25">
      <c r="A159" s="11" t="s">
        <v>161</v>
      </c>
    </row>
    <row r="160" spans="1:1" ht="15.75" x14ac:dyDescent="0.25">
      <c r="A160" s="11" t="s">
        <v>162</v>
      </c>
    </row>
    <row r="161" spans="1:1" ht="15.75" x14ac:dyDescent="0.25">
      <c r="A161" s="11" t="s">
        <v>163</v>
      </c>
    </row>
    <row r="162" spans="1:1" ht="15.75" x14ac:dyDescent="0.25">
      <c r="A162" s="11" t="s">
        <v>164</v>
      </c>
    </row>
    <row r="163" spans="1:1" ht="15.75" x14ac:dyDescent="0.25">
      <c r="A163" s="11" t="s">
        <v>165</v>
      </c>
    </row>
    <row r="164" spans="1:1" ht="15.75" x14ac:dyDescent="0.25">
      <c r="A164" s="11" t="s">
        <v>166</v>
      </c>
    </row>
    <row r="165" spans="1:1" ht="15.75" x14ac:dyDescent="0.25">
      <c r="A165" s="11" t="s">
        <v>167</v>
      </c>
    </row>
    <row r="166" spans="1:1" ht="15.75" x14ac:dyDescent="0.25">
      <c r="A166" s="11" t="s">
        <v>168</v>
      </c>
    </row>
    <row r="167" spans="1:1" ht="15.75" x14ac:dyDescent="0.25">
      <c r="A167" s="11" t="s">
        <v>169</v>
      </c>
    </row>
    <row r="168" spans="1:1" ht="15.75" x14ac:dyDescent="0.25">
      <c r="A168" s="11" t="s">
        <v>170</v>
      </c>
    </row>
    <row r="169" spans="1:1" ht="15.75" x14ac:dyDescent="0.25">
      <c r="A169" s="11" t="s">
        <v>171</v>
      </c>
    </row>
    <row r="170" spans="1:1" ht="15.75" x14ac:dyDescent="0.25">
      <c r="A170" s="11" t="s">
        <v>172</v>
      </c>
    </row>
    <row r="171" spans="1:1" ht="15.75" x14ac:dyDescent="0.25">
      <c r="A171" s="11" t="s">
        <v>173</v>
      </c>
    </row>
    <row r="172" spans="1:1" ht="15.75" x14ac:dyDescent="0.25">
      <c r="A172" s="11" t="s">
        <v>174</v>
      </c>
    </row>
    <row r="173" spans="1:1" ht="15.75" x14ac:dyDescent="0.25">
      <c r="A173" s="11" t="s">
        <v>175</v>
      </c>
    </row>
    <row r="174" spans="1:1" ht="15.75" x14ac:dyDescent="0.25">
      <c r="A174" s="11" t="s">
        <v>176</v>
      </c>
    </row>
    <row r="175" spans="1:1" ht="15.75" x14ac:dyDescent="0.25">
      <c r="A175" s="11" t="s">
        <v>177</v>
      </c>
    </row>
    <row r="176" spans="1:1" ht="15.75" x14ac:dyDescent="0.25">
      <c r="A176" s="11" t="s">
        <v>178</v>
      </c>
    </row>
    <row r="177" spans="1:1" ht="15.75" x14ac:dyDescent="0.25">
      <c r="A177" s="11" t="s">
        <v>179</v>
      </c>
    </row>
    <row r="178" spans="1:1" ht="15.75" x14ac:dyDescent="0.25">
      <c r="A178" s="11" t="s">
        <v>180</v>
      </c>
    </row>
    <row r="179" spans="1:1" ht="15.75" x14ac:dyDescent="0.25">
      <c r="A179" s="11" t="s">
        <v>181</v>
      </c>
    </row>
    <row r="180" spans="1:1" ht="15.75" x14ac:dyDescent="0.25">
      <c r="A180" s="11" t="s">
        <v>182</v>
      </c>
    </row>
    <row r="181" spans="1:1" ht="15.75" x14ac:dyDescent="0.25">
      <c r="A181" s="11" t="s">
        <v>183</v>
      </c>
    </row>
    <row r="182" spans="1:1" ht="15.75" x14ac:dyDescent="0.25">
      <c r="A182" s="11" t="s">
        <v>184</v>
      </c>
    </row>
    <row r="183" spans="1:1" ht="15.75" x14ac:dyDescent="0.25">
      <c r="A183" s="11" t="s">
        <v>185</v>
      </c>
    </row>
    <row r="184" spans="1:1" ht="15.75" x14ac:dyDescent="0.25">
      <c r="A184" s="11" t="s">
        <v>186</v>
      </c>
    </row>
    <row r="185" spans="1:1" ht="15.75" x14ac:dyDescent="0.25">
      <c r="A185" s="11" t="s">
        <v>187</v>
      </c>
    </row>
    <row r="186" spans="1:1" ht="15.75" x14ac:dyDescent="0.25">
      <c r="A186" s="11" t="s">
        <v>188</v>
      </c>
    </row>
    <row r="187" spans="1:1" ht="15.75" x14ac:dyDescent="0.25">
      <c r="A187" s="11" t="s">
        <v>189</v>
      </c>
    </row>
    <row r="188" spans="1:1" ht="15.75" x14ac:dyDescent="0.25">
      <c r="A188" s="11" t="s">
        <v>190</v>
      </c>
    </row>
    <row r="189" spans="1:1" ht="15.75" x14ac:dyDescent="0.25">
      <c r="A189" s="11" t="s">
        <v>191</v>
      </c>
    </row>
    <row r="190" spans="1:1" ht="15.75" x14ac:dyDescent="0.25">
      <c r="A190" s="11" t="s">
        <v>192</v>
      </c>
    </row>
    <row r="191" spans="1:1" ht="15.75" x14ac:dyDescent="0.25">
      <c r="A191" s="11" t="s">
        <v>193</v>
      </c>
    </row>
    <row r="192" spans="1:1" ht="15.75" x14ac:dyDescent="0.25">
      <c r="A192" s="11" t="s">
        <v>194</v>
      </c>
    </row>
    <row r="193" spans="1:1" ht="15.75" x14ac:dyDescent="0.25">
      <c r="A193" s="11" t="s">
        <v>195</v>
      </c>
    </row>
    <row r="194" spans="1:1" ht="15.75" x14ac:dyDescent="0.25">
      <c r="A194" s="11" t="s">
        <v>196</v>
      </c>
    </row>
    <row r="195" spans="1:1" ht="15.75" x14ac:dyDescent="0.25">
      <c r="A195" s="11" t="s">
        <v>197</v>
      </c>
    </row>
    <row r="196" spans="1:1" ht="15.75" x14ac:dyDescent="0.25">
      <c r="A196" s="11" t="s">
        <v>198</v>
      </c>
    </row>
    <row r="197" spans="1:1" ht="15.75" x14ac:dyDescent="0.25">
      <c r="A197" s="11" t="s">
        <v>199</v>
      </c>
    </row>
    <row r="198" spans="1:1" ht="15.75" x14ac:dyDescent="0.25">
      <c r="A198" s="11" t="s">
        <v>200</v>
      </c>
    </row>
    <row r="199" spans="1:1" ht="15.75" x14ac:dyDescent="0.25">
      <c r="A199" s="11" t="s">
        <v>201</v>
      </c>
    </row>
    <row r="200" spans="1:1" ht="15.75" x14ac:dyDescent="0.25">
      <c r="A200" s="11" t="s">
        <v>202</v>
      </c>
    </row>
    <row r="201" spans="1:1" ht="15.75" x14ac:dyDescent="0.25">
      <c r="A201" s="11" t="s">
        <v>203</v>
      </c>
    </row>
    <row r="202" spans="1:1" ht="15.75" x14ac:dyDescent="0.25">
      <c r="A202" s="11" t="s">
        <v>204</v>
      </c>
    </row>
  </sheetData>
  <mergeCells count="1">
    <mergeCell ref="B1:E1"/>
  </mergeCell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'Variables de réponses'!$E$4:$E$5</xm:f>
          </x14:formula1>
          <x14:formula2>
            <xm:f>0</xm:f>
          </x14:formula2>
          <xm:sqref>B3:E202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3F50"/>
  </sheetPr>
  <dimension ref="A1:F202"/>
  <sheetViews>
    <sheetView zoomScaleNormal="100" workbookViewId="0"/>
  </sheetViews>
  <sheetFormatPr baseColWidth="10" defaultColWidth="10.7109375" defaultRowHeight="15" x14ac:dyDescent="0.25"/>
  <cols>
    <col min="1" max="1" width="15.42578125" style="12" customWidth="1"/>
    <col min="2" max="2" width="15.5703125" style="12" customWidth="1"/>
    <col min="3" max="3" width="18.7109375" style="12" customWidth="1"/>
    <col min="4" max="4" width="35.42578125" style="12" customWidth="1"/>
    <col min="5" max="6" width="22" style="12" customWidth="1"/>
  </cols>
  <sheetData>
    <row r="1" spans="1:6" ht="18.75" x14ac:dyDescent="0.3">
      <c r="A1" s="20"/>
      <c r="B1" s="7" t="s">
        <v>236</v>
      </c>
      <c r="C1" s="7"/>
      <c r="D1" s="7"/>
      <c r="E1" s="7"/>
      <c r="F1" s="7"/>
    </row>
    <row r="2" spans="1:6" ht="78" customHeight="1" x14ac:dyDescent="0.25">
      <c r="A2" s="13"/>
      <c r="B2" s="22" t="s">
        <v>237</v>
      </c>
      <c r="C2" s="22" t="s">
        <v>238</v>
      </c>
      <c r="D2" s="22" t="s">
        <v>239</v>
      </c>
      <c r="E2" s="22" t="s">
        <v>240</v>
      </c>
      <c r="F2" s="22" t="s">
        <v>241</v>
      </c>
    </row>
    <row r="3" spans="1:6" ht="15.75" x14ac:dyDescent="0.25">
      <c r="A3" s="11" t="s">
        <v>5</v>
      </c>
    </row>
    <row r="4" spans="1:6" ht="15.75" x14ac:dyDescent="0.25">
      <c r="A4" s="11" t="s">
        <v>6</v>
      </c>
    </row>
    <row r="5" spans="1:6" ht="15.75" x14ac:dyDescent="0.25">
      <c r="A5" s="11" t="s">
        <v>7</v>
      </c>
    </row>
    <row r="6" spans="1:6" ht="15.75" x14ac:dyDescent="0.25">
      <c r="A6" s="11" t="s">
        <v>8</v>
      </c>
    </row>
    <row r="7" spans="1:6" ht="15.75" x14ac:dyDescent="0.25">
      <c r="A7" s="11" t="s">
        <v>9</v>
      </c>
    </row>
    <row r="8" spans="1:6" ht="15.75" x14ac:dyDescent="0.25">
      <c r="A8" s="11" t="s">
        <v>10</v>
      </c>
    </row>
    <row r="9" spans="1:6" ht="15.75" x14ac:dyDescent="0.25">
      <c r="A9" s="11" t="s">
        <v>11</v>
      </c>
    </row>
    <row r="10" spans="1:6" ht="15.75" x14ac:dyDescent="0.25">
      <c r="A10" s="11" t="s">
        <v>12</v>
      </c>
    </row>
    <row r="11" spans="1:6" ht="15.75" x14ac:dyDescent="0.25">
      <c r="A11" s="11" t="s">
        <v>13</v>
      </c>
    </row>
    <row r="12" spans="1:6" ht="15.75" x14ac:dyDescent="0.25">
      <c r="A12" s="11" t="s">
        <v>14</v>
      </c>
    </row>
    <row r="13" spans="1:6" ht="15.75" x14ac:dyDescent="0.25">
      <c r="A13" s="11" t="s">
        <v>15</v>
      </c>
    </row>
    <row r="14" spans="1:6" ht="15.75" x14ac:dyDescent="0.25">
      <c r="A14" s="11" t="s">
        <v>16</v>
      </c>
    </row>
    <row r="15" spans="1:6" ht="15.75" x14ac:dyDescent="0.25">
      <c r="A15" s="11" t="s">
        <v>17</v>
      </c>
    </row>
    <row r="16" spans="1:6" ht="15.75" x14ac:dyDescent="0.25">
      <c r="A16" s="11" t="s">
        <v>18</v>
      </c>
    </row>
    <row r="17" spans="1:1" ht="15.75" x14ac:dyDescent="0.25">
      <c r="A17" s="11" t="s">
        <v>19</v>
      </c>
    </row>
    <row r="18" spans="1:1" ht="15.75" x14ac:dyDescent="0.25">
      <c r="A18" s="11" t="s">
        <v>20</v>
      </c>
    </row>
    <row r="19" spans="1:1" ht="15.75" x14ac:dyDescent="0.25">
      <c r="A19" s="11" t="s">
        <v>21</v>
      </c>
    </row>
    <row r="20" spans="1:1" ht="15.75" x14ac:dyDescent="0.25">
      <c r="A20" s="11" t="s">
        <v>22</v>
      </c>
    </row>
    <row r="21" spans="1:1" ht="15.75" x14ac:dyDescent="0.25">
      <c r="A21" s="11" t="s">
        <v>23</v>
      </c>
    </row>
    <row r="22" spans="1:1" ht="15.75" x14ac:dyDescent="0.25">
      <c r="A22" s="11" t="s">
        <v>24</v>
      </c>
    </row>
    <row r="23" spans="1:1" ht="15.75" x14ac:dyDescent="0.25">
      <c r="A23" s="11" t="s">
        <v>25</v>
      </c>
    </row>
    <row r="24" spans="1:1" ht="15.75" x14ac:dyDescent="0.25">
      <c r="A24" s="11" t="s">
        <v>26</v>
      </c>
    </row>
    <row r="25" spans="1:1" ht="15.75" x14ac:dyDescent="0.25">
      <c r="A25" s="11" t="s">
        <v>27</v>
      </c>
    </row>
    <row r="26" spans="1:1" ht="15.75" x14ac:dyDescent="0.25">
      <c r="A26" s="11" t="s">
        <v>28</v>
      </c>
    </row>
    <row r="27" spans="1:1" ht="15.75" x14ac:dyDescent="0.25">
      <c r="A27" s="11" t="s">
        <v>29</v>
      </c>
    </row>
    <row r="28" spans="1:1" ht="15.75" x14ac:dyDescent="0.25">
      <c r="A28" s="11" t="s">
        <v>30</v>
      </c>
    </row>
    <row r="29" spans="1:1" ht="15.75" x14ac:dyDescent="0.25">
      <c r="A29" s="11" t="s">
        <v>31</v>
      </c>
    </row>
    <row r="30" spans="1:1" ht="15.75" x14ac:dyDescent="0.25">
      <c r="A30" s="11" t="s">
        <v>32</v>
      </c>
    </row>
    <row r="31" spans="1:1" ht="15.75" x14ac:dyDescent="0.25">
      <c r="A31" s="11" t="s">
        <v>33</v>
      </c>
    </row>
    <row r="32" spans="1:1" ht="15.75" x14ac:dyDescent="0.25">
      <c r="A32" s="11" t="s">
        <v>34</v>
      </c>
    </row>
    <row r="33" spans="1:1" ht="15.75" x14ac:dyDescent="0.25">
      <c r="A33" s="11" t="s">
        <v>35</v>
      </c>
    </row>
    <row r="34" spans="1:1" ht="15.75" x14ac:dyDescent="0.25">
      <c r="A34" s="11" t="s">
        <v>36</v>
      </c>
    </row>
    <row r="35" spans="1:1" ht="15.75" x14ac:dyDescent="0.25">
      <c r="A35" s="11" t="s">
        <v>37</v>
      </c>
    </row>
    <row r="36" spans="1:1" ht="15.75" x14ac:dyDescent="0.25">
      <c r="A36" s="11" t="s">
        <v>38</v>
      </c>
    </row>
    <row r="37" spans="1:1" ht="15.75" x14ac:dyDescent="0.25">
      <c r="A37" s="11" t="s">
        <v>39</v>
      </c>
    </row>
    <row r="38" spans="1:1" ht="15.75" x14ac:dyDescent="0.25">
      <c r="A38" s="11" t="s">
        <v>40</v>
      </c>
    </row>
    <row r="39" spans="1:1" ht="15.75" x14ac:dyDescent="0.25">
      <c r="A39" s="11" t="s">
        <v>41</v>
      </c>
    </row>
    <row r="40" spans="1:1" ht="15.75" x14ac:dyDescent="0.25">
      <c r="A40" s="11" t="s">
        <v>42</v>
      </c>
    </row>
    <row r="41" spans="1:1" ht="15.75" x14ac:dyDescent="0.25">
      <c r="A41" s="11" t="s">
        <v>43</v>
      </c>
    </row>
    <row r="42" spans="1:1" ht="15.75" x14ac:dyDescent="0.25">
      <c r="A42" s="11" t="s">
        <v>44</v>
      </c>
    </row>
    <row r="43" spans="1:1" ht="15.75" x14ac:dyDescent="0.25">
      <c r="A43" s="11" t="s">
        <v>45</v>
      </c>
    </row>
    <row r="44" spans="1:1" ht="15.75" x14ac:dyDescent="0.25">
      <c r="A44" s="11" t="s">
        <v>46</v>
      </c>
    </row>
    <row r="45" spans="1:1" ht="15.75" x14ac:dyDescent="0.25">
      <c r="A45" s="11" t="s">
        <v>47</v>
      </c>
    </row>
    <row r="46" spans="1:1" ht="15.75" x14ac:dyDescent="0.25">
      <c r="A46" s="11" t="s">
        <v>48</v>
      </c>
    </row>
    <row r="47" spans="1:1" ht="15.75" x14ac:dyDescent="0.25">
      <c r="A47" s="11" t="s">
        <v>49</v>
      </c>
    </row>
    <row r="48" spans="1:1" ht="15.75" x14ac:dyDescent="0.25">
      <c r="A48" s="11" t="s">
        <v>50</v>
      </c>
    </row>
    <row r="49" spans="1:1" ht="15.75" x14ac:dyDescent="0.25">
      <c r="A49" s="11" t="s">
        <v>51</v>
      </c>
    </row>
    <row r="50" spans="1:1" ht="15.75" x14ac:dyDescent="0.25">
      <c r="A50" s="11" t="s">
        <v>52</v>
      </c>
    </row>
    <row r="51" spans="1:1" ht="15.75" x14ac:dyDescent="0.25">
      <c r="A51" s="11" t="s">
        <v>53</v>
      </c>
    </row>
    <row r="52" spans="1:1" ht="15.75" x14ac:dyDescent="0.25">
      <c r="A52" s="11" t="s">
        <v>54</v>
      </c>
    </row>
    <row r="53" spans="1:1" ht="15.75" x14ac:dyDescent="0.25">
      <c r="A53" s="11" t="s">
        <v>55</v>
      </c>
    </row>
    <row r="54" spans="1:1" ht="15.75" x14ac:dyDescent="0.25">
      <c r="A54" s="11" t="s">
        <v>56</v>
      </c>
    </row>
    <row r="55" spans="1:1" ht="15.75" x14ac:dyDescent="0.25">
      <c r="A55" s="11" t="s">
        <v>57</v>
      </c>
    </row>
    <row r="56" spans="1:1" ht="15.75" x14ac:dyDescent="0.25">
      <c r="A56" s="11" t="s">
        <v>58</v>
      </c>
    </row>
    <row r="57" spans="1:1" ht="15.75" x14ac:dyDescent="0.25">
      <c r="A57" s="11" t="s">
        <v>59</v>
      </c>
    </row>
    <row r="58" spans="1:1" ht="15.75" x14ac:dyDescent="0.25">
      <c r="A58" s="11" t="s">
        <v>60</v>
      </c>
    </row>
    <row r="59" spans="1:1" ht="15.75" x14ac:dyDescent="0.25">
      <c r="A59" s="11" t="s">
        <v>61</v>
      </c>
    </row>
    <row r="60" spans="1:1" ht="15.75" x14ac:dyDescent="0.25">
      <c r="A60" s="11" t="s">
        <v>62</v>
      </c>
    </row>
    <row r="61" spans="1:1" ht="15.75" x14ac:dyDescent="0.25">
      <c r="A61" s="11" t="s">
        <v>63</v>
      </c>
    </row>
    <row r="62" spans="1:1" ht="15.75" x14ac:dyDescent="0.25">
      <c r="A62" s="11" t="s">
        <v>64</v>
      </c>
    </row>
    <row r="63" spans="1:1" ht="15.75" x14ac:dyDescent="0.25">
      <c r="A63" s="11" t="s">
        <v>65</v>
      </c>
    </row>
    <row r="64" spans="1:1" ht="15.75" x14ac:dyDescent="0.25">
      <c r="A64" s="11" t="s">
        <v>66</v>
      </c>
    </row>
    <row r="65" spans="1:1" ht="15.75" x14ac:dyDescent="0.25">
      <c r="A65" s="11" t="s">
        <v>67</v>
      </c>
    </row>
    <row r="66" spans="1:1" ht="15.75" x14ac:dyDescent="0.25">
      <c r="A66" s="11" t="s">
        <v>68</v>
      </c>
    </row>
    <row r="67" spans="1:1" ht="15.75" x14ac:dyDescent="0.25">
      <c r="A67" s="11" t="s">
        <v>69</v>
      </c>
    </row>
    <row r="68" spans="1:1" ht="15.75" x14ac:dyDescent="0.25">
      <c r="A68" s="11" t="s">
        <v>70</v>
      </c>
    </row>
    <row r="69" spans="1:1" ht="15.75" x14ac:dyDescent="0.25">
      <c r="A69" s="11" t="s">
        <v>71</v>
      </c>
    </row>
    <row r="70" spans="1:1" ht="15.75" x14ac:dyDescent="0.25">
      <c r="A70" s="11" t="s">
        <v>72</v>
      </c>
    </row>
    <row r="71" spans="1:1" ht="15.75" x14ac:dyDescent="0.25">
      <c r="A71" s="11" t="s">
        <v>73</v>
      </c>
    </row>
    <row r="72" spans="1:1" ht="15.75" x14ac:dyDescent="0.25">
      <c r="A72" s="11" t="s">
        <v>74</v>
      </c>
    </row>
    <row r="73" spans="1:1" ht="15.75" x14ac:dyDescent="0.25">
      <c r="A73" s="11" t="s">
        <v>75</v>
      </c>
    </row>
    <row r="74" spans="1:1" ht="15.75" x14ac:dyDescent="0.25">
      <c r="A74" s="11" t="s">
        <v>76</v>
      </c>
    </row>
    <row r="75" spans="1:1" ht="15.75" x14ac:dyDescent="0.25">
      <c r="A75" s="11" t="s">
        <v>77</v>
      </c>
    </row>
    <row r="76" spans="1:1" ht="15.75" x14ac:dyDescent="0.25">
      <c r="A76" s="11" t="s">
        <v>78</v>
      </c>
    </row>
    <row r="77" spans="1:1" ht="15.75" x14ac:dyDescent="0.25">
      <c r="A77" s="11" t="s">
        <v>79</v>
      </c>
    </row>
    <row r="78" spans="1:1" ht="15.75" x14ac:dyDescent="0.25">
      <c r="A78" s="11" t="s">
        <v>80</v>
      </c>
    </row>
    <row r="79" spans="1:1" ht="15.75" x14ac:dyDescent="0.25">
      <c r="A79" s="11" t="s">
        <v>81</v>
      </c>
    </row>
    <row r="80" spans="1:1" ht="15.75" x14ac:dyDescent="0.25">
      <c r="A80" s="11" t="s">
        <v>82</v>
      </c>
    </row>
    <row r="81" spans="1:1" ht="15.75" x14ac:dyDescent="0.25">
      <c r="A81" s="11" t="s">
        <v>83</v>
      </c>
    </row>
    <row r="82" spans="1:1" ht="15.75" x14ac:dyDescent="0.25">
      <c r="A82" s="11" t="s">
        <v>84</v>
      </c>
    </row>
    <row r="83" spans="1:1" ht="15.75" x14ac:dyDescent="0.25">
      <c r="A83" s="11" t="s">
        <v>85</v>
      </c>
    </row>
    <row r="84" spans="1:1" ht="15.75" x14ac:dyDescent="0.25">
      <c r="A84" s="11" t="s">
        <v>86</v>
      </c>
    </row>
    <row r="85" spans="1:1" ht="15.75" x14ac:dyDescent="0.25">
      <c r="A85" s="11" t="s">
        <v>87</v>
      </c>
    </row>
    <row r="86" spans="1:1" ht="15.75" x14ac:dyDescent="0.25">
      <c r="A86" s="11" t="s">
        <v>88</v>
      </c>
    </row>
    <row r="87" spans="1:1" ht="15.75" x14ac:dyDescent="0.25">
      <c r="A87" s="11" t="s">
        <v>89</v>
      </c>
    </row>
    <row r="88" spans="1:1" ht="15.75" x14ac:dyDescent="0.25">
      <c r="A88" s="11" t="s">
        <v>90</v>
      </c>
    </row>
    <row r="89" spans="1:1" ht="15.75" x14ac:dyDescent="0.25">
      <c r="A89" s="11" t="s">
        <v>91</v>
      </c>
    </row>
    <row r="90" spans="1:1" ht="15.75" x14ac:dyDescent="0.25">
      <c r="A90" s="11" t="s">
        <v>92</v>
      </c>
    </row>
    <row r="91" spans="1:1" ht="15.75" x14ac:dyDescent="0.25">
      <c r="A91" s="11" t="s">
        <v>93</v>
      </c>
    </row>
    <row r="92" spans="1:1" ht="15.75" x14ac:dyDescent="0.25">
      <c r="A92" s="11" t="s">
        <v>94</v>
      </c>
    </row>
    <row r="93" spans="1:1" ht="15.75" x14ac:dyDescent="0.25">
      <c r="A93" s="11" t="s">
        <v>95</v>
      </c>
    </row>
    <row r="94" spans="1:1" ht="15.75" x14ac:dyDescent="0.25">
      <c r="A94" s="11" t="s">
        <v>96</v>
      </c>
    </row>
    <row r="95" spans="1:1" ht="15.75" x14ac:dyDescent="0.25">
      <c r="A95" s="11" t="s">
        <v>97</v>
      </c>
    </row>
    <row r="96" spans="1:1" ht="15.75" x14ac:dyDescent="0.25">
      <c r="A96" s="11" t="s">
        <v>98</v>
      </c>
    </row>
    <row r="97" spans="1:1" ht="15.75" x14ac:dyDescent="0.25">
      <c r="A97" s="11" t="s">
        <v>99</v>
      </c>
    </row>
    <row r="98" spans="1:1" ht="15.75" x14ac:dyDescent="0.25">
      <c r="A98" s="11" t="s">
        <v>100</v>
      </c>
    </row>
    <row r="99" spans="1:1" ht="15.75" x14ac:dyDescent="0.25">
      <c r="A99" s="11" t="s">
        <v>101</v>
      </c>
    </row>
    <row r="100" spans="1:1" ht="15.75" x14ac:dyDescent="0.25">
      <c r="A100" s="11" t="s">
        <v>102</v>
      </c>
    </row>
    <row r="101" spans="1:1" ht="15.75" x14ac:dyDescent="0.25">
      <c r="A101" s="11" t="s">
        <v>103</v>
      </c>
    </row>
    <row r="102" spans="1:1" ht="15.75" x14ac:dyDescent="0.25">
      <c r="A102" s="11" t="s">
        <v>104</v>
      </c>
    </row>
    <row r="103" spans="1:1" ht="15.75" x14ac:dyDescent="0.25">
      <c r="A103" s="11" t="s">
        <v>105</v>
      </c>
    </row>
    <row r="104" spans="1:1" ht="15.75" x14ac:dyDescent="0.25">
      <c r="A104" s="11" t="s">
        <v>106</v>
      </c>
    </row>
    <row r="105" spans="1:1" ht="15.75" x14ac:dyDescent="0.25">
      <c r="A105" s="11" t="s">
        <v>107</v>
      </c>
    </row>
    <row r="106" spans="1:1" ht="15.75" x14ac:dyDescent="0.25">
      <c r="A106" s="11" t="s">
        <v>108</v>
      </c>
    </row>
    <row r="107" spans="1:1" ht="15.75" x14ac:dyDescent="0.25">
      <c r="A107" s="11" t="s">
        <v>109</v>
      </c>
    </row>
    <row r="108" spans="1:1" ht="15.75" x14ac:dyDescent="0.25">
      <c r="A108" s="11" t="s">
        <v>110</v>
      </c>
    </row>
    <row r="109" spans="1:1" ht="15.75" x14ac:dyDescent="0.25">
      <c r="A109" s="11" t="s">
        <v>111</v>
      </c>
    </row>
    <row r="110" spans="1:1" ht="15.75" x14ac:dyDescent="0.25">
      <c r="A110" s="11" t="s">
        <v>112</v>
      </c>
    </row>
    <row r="111" spans="1:1" ht="15.75" x14ac:dyDescent="0.25">
      <c r="A111" s="11" t="s">
        <v>113</v>
      </c>
    </row>
    <row r="112" spans="1:1" ht="15.75" x14ac:dyDescent="0.25">
      <c r="A112" s="11" t="s">
        <v>114</v>
      </c>
    </row>
    <row r="113" spans="1:1" ht="15.75" x14ac:dyDescent="0.25">
      <c r="A113" s="11" t="s">
        <v>115</v>
      </c>
    </row>
    <row r="114" spans="1:1" ht="15.75" x14ac:dyDescent="0.25">
      <c r="A114" s="11" t="s">
        <v>116</v>
      </c>
    </row>
    <row r="115" spans="1:1" ht="15.75" x14ac:dyDescent="0.25">
      <c r="A115" s="11" t="s">
        <v>117</v>
      </c>
    </row>
    <row r="116" spans="1:1" ht="15.75" x14ac:dyDescent="0.25">
      <c r="A116" s="11" t="s">
        <v>118</v>
      </c>
    </row>
    <row r="117" spans="1:1" ht="15.75" x14ac:dyDescent="0.25">
      <c r="A117" s="11" t="s">
        <v>119</v>
      </c>
    </row>
    <row r="118" spans="1:1" ht="15.75" x14ac:dyDescent="0.25">
      <c r="A118" s="11" t="s">
        <v>120</v>
      </c>
    </row>
    <row r="119" spans="1:1" ht="15.75" x14ac:dyDescent="0.25">
      <c r="A119" s="11" t="s">
        <v>121</v>
      </c>
    </row>
    <row r="120" spans="1:1" ht="15.75" x14ac:dyDescent="0.25">
      <c r="A120" s="11" t="s">
        <v>122</v>
      </c>
    </row>
    <row r="121" spans="1:1" ht="15.75" x14ac:dyDescent="0.25">
      <c r="A121" s="11" t="s">
        <v>123</v>
      </c>
    </row>
    <row r="122" spans="1:1" ht="15.75" x14ac:dyDescent="0.25">
      <c r="A122" s="11" t="s">
        <v>124</v>
      </c>
    </row>
    <row r="123" spans="1:1" ht="15.75" x14ac:dyDescent="0.25">
      <c r="A123" s="11" t="s">
        <v>125</v>
      </c>
    </row>
    <row r="124" spans="1:1" ht="15.75" x14ac:dyDescent="0.25">
      <c r="A124" s="11" t="s">
        <v>126</v>
      </c>
    </row>
    <row r="125" spans="1:1" ht="15.75" x14ac:dyDescent="0.25">
      <c r="A125" s="11" t="s">
        <v>127</v>
      </c>
    </row>
    <row r="126" spans="1:1" ht="15.75" x14ac:dyDescent="0.25">
      <c r="A126" s="11" t="s">
        <v>128</v>
      </c>
    </row>
    <row r="127" spans="1:1" ht="15.75" x14ac:dyDescent="0.25">
      <c r="A127" s="11" t="s">
        <v>129</v>
      </c>
    </row>
    <row r="128" spans="1:1" ht="15.75" x14ac:dyDescent="0.25">
      <c r="A128" s="11" t="s">
        <v>130</v>
      </c>
    </row>
    <row r="129" spans="1:1" ht="15.75" x14ac:dyDescent="0.25">
      <c r="A129" s="11" t="s">
        <v>131</v>
      </c>
    </row>
    <row r="130" spans="1:1" ht="15.75" x14ac:dyDescent="0.25">
      <c r="A130" s="11" t="s">
        <v>132</v>
      </c>
    </row>
    <row r="131" spans="1:1" ht="15.75" x14ac:dyDescent="0.25">
      <c r="A131" s="11" t="s">
        <v>133</v>
      </c>
    </row>
    <row r="132" spans="1:1" ht="15.75" x14ac:dyDescent="0.25">
      <c r="A132" s="11" t="s">
        <v>134</v>
      </c>
    </row>
    <row r="133" spans="1:1" ht="15.75" x14ac:dyDescent="0.25">
      <c r="A133" s="11" t="s">
        <v>135</v>
      </c>
    </row>
    <row r="134" spans="1:1" ht="15.75" x14ac:dyDescent="0.25">
      <c r="A134" s="11" t="s">
        <v>136</v>
      </c>
    </row>
    <row r="135" spans="1:1" ht="15.75" x14ac:dyDescent="0.25">
      <c r="A135" s="11" t="s">
        <v>137</v>
      </c>
    </row>
    <row r="136" spans="1:1" ht="15.75" x14ac:dyDescent="0.25">
      <c r="A136" s="11" t="s">
        <v>138</v>
      </c>
    </row>
    <row r="137" spans="1:1" ht="15.75" x14ac:dyDescent="0.25">
      <c r="A137" s="11" t="s">
        <v>139</v>
      </c>
    </row>
    <row r="138" spans="1:1" ht="15.75" x14ac:dyDescent="0.25">
      <c r="A138" s="11" t="s">
        <v>140</v>
      </c>
    </row>
    <row r="139" spans="1:1" ht="15.75" x14ac:dyDescent="0.25">
      <c r="A139" s="11" t="s">
        <v>141</v>
      </c>
    </row>
    <row r="140" spans="1:1" ht="15.75" x14ac:dyDescent="0.25">
      <c r="A140" s="11" t="s">
        <v>142</v>
      </c>
    </row>
    <row r="141" spans="1:1" ht="15.75" x14ac:dyDescent="0.25">
      <c r="A141" s="11" t="s">
        <v>143</v>
      </c>
    </row>
    <row r="142" spans="1:1" ht="15.75" x14ac:dyDescent="0.25">
      <c r="A142" s="11" t="s">
        <v>144</v>
      </c>
    </row>
    <row r="143" spans="1:1" ht="15.75" x14ac:dyDescent="0.25">
      <c r="A143" s="11" t="s">
        <v>145</v>
      </c>
    </row>
    <row r="144" spans="1:1" ht="15.75" x14ac:dyDescent="0.25">
      <c r="A144" s="11" t="s">
        <v>146</v>
      </c>
    </row>
    <row r="145" spans="1:1" ht="15.75" x14ac:dyDescent="0.25">
      <c r="A145" s="11" t="s">
        <v>147</v>
      </c>
    </row>
    <row r="146" spans="1:1" ht="15.75" x14ac:dyDescent="0.25">
      <c r="A146" s="11" t="s">
        <v>148</v>
      </c>
    </row>
    <row r="147" spans="1:1" ht="15.75" x14ac:dyDescent="0.25">
      <c r="A147" s="11" t="s">
        <v>149</v>
      </c>
    </row>
    <row r="148" spans="1:1" ht="15.75" x14ac:dyDescent="0.25">
      <c r="A148" s="11" t="s">
        <v>150</v>
      </c>
    </row>
    <row r="149" spans="1:1" ht="15.75" x14ac:dyDescent="0.25">
      <c r="A149" s="11" t="s">
        <v>151</v>
      </c>
    </row>
    <row r="150" spans="1:1" ht="15.75" x14ac:dyDescent="0.25">
      <c r="A150" s="11" t="s">
        <v>152</v>
      </c>
    </row>
    <row r="151" spans="1:1" ht="15.75" x14ac:dyDescent="0.25">
      <c r="A151" s="11" t="s">
        <v>153</v>
      </c>
    </row>
    <row r="152" spans="1:1" ht="15.75" x14ac:dyDescent="0.25">
      <c r="A152" s="11" t="s">
        <v>154</v>
      </c>
    </row>
    <row r="153" spans="1:1" ht="15.75" x14ac:dyDescent="0.25">
      <c r="A153" s="11" t="s">
        <v>155</v>
      </c>
    </row>
    <row r="154" spans="1:1" ht="15.75" x14ac:dyDescent="0.25">
      <c r="A154" s="11" t="s">
        <v>156</v>
      </c>
    </row>
    <row r="155" spans="1:1" ht="15.75" x14ac:dyDescent="0.25">
      <c r="A155" s="11" t="s">
        <v>157</v>
      </c>
    </row>
    <row r="156" spans="1:1" ht="15.75" x14ac:dyDescent="0.25">
      <c r="A156" s="11" t="s">
        <v>158</v>
      </c>
    </row>
    <row r="157" spans="1:1" ht="15.75" x14ac:dyDescent="0.25">
      <c r="A157" s="11" t="s">
        <v>159</v>
      </c>
    </row>
    <row r="158" spans="1:1" ht="15.75" x14ac:dyDescent="0.25">
      <c r="A158" s="11" t="s">
        <v>160</v>
      </c>
    </row>
    <row r="159" spans="1:1" ht="15.75" x14ac:dyDescent="0.25">
      <c r="A159" s="11" t="s">
        <v>161</v>
      </c>
    </row>
    <row r="160" spans="1:1" ht="15.75" x14ac:dyDescent="0.25">
      <c r="A160" s="11" t="s">
        <v>162</v>
      </c>
    </row>
    <row r="161" spans="1:1" ht="15.75" x14ac:dyDescent="0.25">
      <c r="A161" s="11" t="s">
        <v>163</v>
      </c>
    </row>
    <row r="162" spans="1:1" ht="15.75" x14ac:dyDescent="0.25">
      <c r="A162" s="11" t="s">
        <v>164</v>
      </c>
    </row>
    <row r="163" spans="1:1" ht="15.75" x14ac:dyDescent="0.25">
      <c r="A163" s="11" t="s">
        <v>165</v>
      </c>
    </row>
    <row r="164" spans="1:1" ht="15.75" x14ac:dyDescent="0.25">
      <c r="A164" s="11" t="s">
        <v>166</v>
      </c>
    </row>
    <row r="165" spans="1:1" ht="15.75" x14ac:dyDescent="0.25">
      <c r="A165" s="11" t="s">
        <v>167</v>
      </c>
    </row>
    <row r="166" spans="1:1" ht="15.75" x14ac:dyDescent="0.25">
      <c r="A166" s="11" t="s">
        <v>168</v>
      </c>
    </row>
    <row r="167" spans="1:1" ht="15.75" x14ac:dyDescent="0.25">
      <c r="A167" s="11" t="s">
        <v>169</v>
      </c>
    </row>
    <row r="168" spans="1:1" ht="15.75" x14ac:dyDescent="0.25">
      <c r="A168" s="11" t="s">
        <v>170</v>
      </c>
    </row>
    <row r="169" spans="1:1" ht="15.75" x14ac:dyDescent="0.25">
      <c r="A169" s="11" t="s">
        <v>171</v>
      </c>
    </row>
    <row r="170" spans="1:1" ht="15.75" x14ac:dyDescent="0.25">
      <c r="A170" s="11" t="s">
        <v>172</v>
      </c>
    </row>
    <row r="171" spans="1:1" ht="15.75" x14ac:dyDescent="0.25">
      <c r="A171" s="11" t="s">
        <v>173</v>
      </c>
    </row>
    <row r="172" spans="1:1" ht="15.75" x14ac:dyDescent="0.25">
      <c r="A172" s="11" t="s">
        <v>174</v>
      </c>
    </row>
    <row r="173" spans="1:1" ht="15.75" x14ac:dyDescent="0.25">
      <c r="A173" s="11" t="s">
        <v>175</v>
      </c>
    </row>
    <row r="174" spans="1:1" ht="15.75" x14ac:dyDescent="0.25">
      <c r="A174" s="11" t="s">
        <v>176</v>
      </c>
    </row>
    <row r="175" spans="1:1" ht="15.75" x14ac:dyDescent="0.25">
      <c r="A175" s="11" t="s">
        <v>177</v>
      </c>
    </row>
    <row r="176" spans="1:1" ht="15.75" x14ac:dyDescent="0.25">
      <c r="A176" s="11" t="s">
        <v>178</v>
      </c>
    </row>
    <row r="177" spans="1:1" ht="15.75" x14ac:dyDescent="0.25">
      <c r="A177" s="11" t="s">
        <v>179</v>
      </c>
    </row>
    <row r="178" spans="1:1" ht="15.75" x14ac:dyDescent="0.25">
      <c r="A178" s="11" t="s">
        <v>180</v>
      </c>
    </row>
    <row r="179" spans="1:1" ht="15.75" x14ac:dyDescent="0.25">
      <c r="A179" s="11" t="s">
        <v>181</v>
      </c>
    </row>
    <row r="180" spans="1:1" ht="15.75" x14ac:dyDescent="0.25">
      <c r="A180" s="11" t="s">
        <v>182</v>
      </c>
    </row>
    <row r="181" spans="1:1" ht="15.75" x14ac:dyDescent="0.25">
      <c r="A181" s="11" t="s">
        <v>183</v>
      </c>
    </row>
    <row r="182" spans="1:1" ht="15.75" x14ac:dyDescent="0.25">
      <c r="A182" s="11" t="s">
        <v>184</v>
      </c>
    </row>
    <row r="183" spans="1:1" ht="15.75" x14ac:dyDescent="0.25">
      <c r="A183" s="11" t="s">
        <v>185</v>
      </c>
    </row>
    <row r="184" spans="1:1" ht="15.75" x14ac:dyDescent="0.25">
      <c r="A184" s="11" t="s">
        <v>186</v>
      </c>
    </row>
    <row r="185" spans="1:1" ht="15.75" x14ac:dyDescent="0.25">
      <c r="A185" s="11" t="s">
        <v>187</v>
      </c>
    </row>
    <row r="186" spans="1:1" ht="15.75" x14ac:dyDescent="0.25">
      <c r="A186" s="11" t="s">
        <v>188</v>
      </c>
    </row>
    <row r="187" spans="1:1" ht="15.75" x14ac:dyDescent="0.25">
      <c r="A187" s="11" t="s">
        <v>189</v>
      </c>
    </row>
    <row r="188" spans="1:1" ht="15.75" x14ac:dyDescent="0.25">
      <c r="A188" s="11" t="s">
        <v>190</v>
      </c>
    </row>
    <row r="189" spans="1:1" ht="15.75" x14ac:dyDescent="0.25">
      <c r="A189" s="11" t="s">
        <v>191</v>
      </c>
    </row>
    <row r="190" spans="1:1" ht="15.75" x14ac:dyDescent="0.25">
      <c r="A190" s="11" t="s">
        <v>192</v>
      </c>
    </row>
    <row r="191" spans="1:1" ht="15.75" x14ac:dyDescent="0.25">
      <c r="A191" s="11" t="s">
        <v>193</v>
      </c>
    </row>
    <row r="192" spans="1:1" ht="15.75" x14ac:dyDescent="0.25">
      <c r="A192" s="11" t="s">
        <v>194</v>
      </c>
    </row>
    <row r="193" spans="1:1" ht="15.75" x14ac:dyDescent="0.25">
      <c r="A193" s="11" t="s">
        <v>195</v>
      </c>
    </row>
    <row r="194" spans="1:1" ht="15.75" x14ac:dyDescent="0.25">
      <c r="A194" s="11" t="s">
        <v>196</v>
      </c>
    </row>
    <row r="195" spans="1:1" ht="15.75" x14ac:dyDescent="0.25">
      <c r="A195" s="11" t="s">
        <v>197</v>
      </c>
    </row>
    <row r="196" spans="1:1" ht="15.75" x14ac:dyDescent="0.25">
      <c r="A196" s="11" t="s">
        <v>198</v>
      </c>
    </row>
    <row r="197" spans="1:1" ht="15.75" x14ac:dyDescent="0.25">
      <c r="A197" s="11" t="s">
        <v>199</v>
      </c>
    </row>
    <row r="198" spans="1:1" ht="15.75" x14ac:dyDescent="0.25">
      <c r="A198" s="11" t="s">
        <v>200</v>
      </c>
    </row>
    <row r="199" spans="1:1" ht="15.75" x14ac:dyDescent="0.25">
      <c r="A199" s="11" t="s">
        <v>201</v>
      </c>
    </row>
    <row r="200" spans="1:1" ht="15.75" x14ac:dyDescent="0.25">
      <c r="A200" s="11" t="s">
        <v>202</v>
      </c>
    </row>
    <row r="201" spans="1:1" ht="15.75" x14ac:dyDescent="0.25">
      <c r="A201" s="11" t="s">
        <v>203</v>
      </c>
    </row>
    <row r="202" spans="1:1" ht="15.75" x14ac:dyDescent="0.25">
      <c r="A202" s="11" t="s">
        <v>204</v>
      </c>
    </row>
  </sheetData>
  <mergeCells count="1">
    <mergeCell ref="B1:F1"/>
  </mergeCell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'Variables de réponses'!$E$4:$E$5</xm:f>
          </x14:formula1>
          <x14:formula2>
            <xm:f>0</xm:f>
          </x14:formula2>
          <xm:sqref>B3:F202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22A35"/>
  </sheetPr>
  <dimension ref="A302:G307"/>
  <sheetViews>
    <sheetView topLeftCell="A292" zoomScaleNormal="100" workbookViewId="0">
      <selection activeCell="A292" sqref="A292"/>
    </sheetView>
  </sheetViews>
  <sheetFormatPr baseColWidth="10" defaultColWidth="10.7109375" defaultRowHeight="15" x14ac:dyDescent="0.25"/>
  <sheetData>
    <row r="302" spans="1:7" x14ac:dyDescent="0.25">
      <c r="A302" s="6"/>
      <c r="B302" s="6"/>
      <c r="C302" s="5" t="s">
        <v>242</v>
      </c>
      <c r="D302" s="5"/>
      <c r="E302" s="5"/>
      <c r="F302" s="5"/>
      <c r="G302" s="5"/>
    </row>
    <row r="303" spans="1:7" x14ac:dyDescent="0.25">
      <c r="A303" s="6"/>
      <c r="B303" s="6"/>
      <c r="C303" s="23">
        <v>0</v>
      </c>
      <c r="D303" s="23" t="s">
        <v>243</v>
      </c>
      <c r="E303" s="23" t="s">
        <v>244</v>
      </c>
      <c r="F303" s="23" t="s">
        <v>245</v>
      </c>
      <c r="G303" s="23" t="s">
        <v>246</v>
      </c>
    </row>
    <row r="304" spans="1:7" x14ac:dyDescent="0.25">
      <c r="A304" s="4" t="s">
        <v>247</v>
      </c>
      <c r="B304" s="24">
        <v>0</v>
      </c>
      <c r="C304" s="23" t="str">
        <f>IF(AND(TOTAUX!$A$3=0,TOTAUX!$B$5=0),"X"," ")</f>
        <v>X</v>
      </c>
      <c r="D304" s="23" t="str">
        <f>IF(AND(TOTAUX!$A$3=0,OR(TOTAUX!$B$5=1,TOTAUX!$B$5=2)),"X"," ")</f>
        <v xml:space="preserve"> </v>
      </c>
      <c r="E304" s="23" t="str">
        <f>IF(AND(TOTAUX!$A$3=0,OR(TOTAUX!$B$5=3,TOTAUX!$B$5=4)),"X"," ")</f>
        <v xml:space="preserve"> </v>
      </c>
      <c r="F304" s="23" t="str">
        <f>IF(AND(TOTAUX!$A$3=0,OR(TOTAUX!$B$5=5,TOTAUX!$B$5=6,TOTAUX!$B$5=7)),"X"," ")</f>
        <v xml:space="preserve"> </v>
      </c>
      <c r="G304" s="23" t="str">
        <f>IF(AND(TOTAUX!$A$3=0,OR(TOTAUX!$B$5=8,TOTAUX!$B$5&gt;8)),"X"," ")</f>
        <v xml:space="preserve"> </v>
      </c>
    </row>
    <row r="305" spans="1:7" x14ac:dyDescent="0.25">
      <c r="A305" s="4"/>
      <c r="B305" s="24" t="s">
        <v>243</v>
      </c>
      <c r="C305" s="23" t="str">
        <f>IF(AND(OR(TOTAUX!$A$3=1,TOTAUX!$A$3=2),TOTAUX!$B$5=0),"X"," ")</f>
        <v xml:space="preserve"> </v>
      </c>
      <c r="D305" s="23" t="str">
        <f>IF(AND(OR(TOTAUX!$A$3=1,TOTAUX!$A$3=2),OR(TOTAUX!$B$5=1,TOTAUX!$B$5=2)),"X"," ")</f>
        <v xml:space="preserve"> </v>
      </c>
      <c r="E305" s="23" t="str">
        <f>IF(AND(OR(TOTAUX!$A$3=1,TOTAUX!$A$3=2),OR(TOTAUX!$B$5=3,TOTAUX!$B$5=4)),"X"," ")</f>
        <v xml:space="preserve"> </v>
      </c>
      <c r="F305" s="23" t="str">
        <f>IF(AND(OR(TOTAUX!$A$3=1,TOTAUX!$A$3=2),OR(TOTAUX!$B$5=5,$B$5=6,TOTAUX!$B$5=7)),"X"," ")</f>
        <v xml:space="preserve"> </v>
      </c>
      <c r="G305" s="23" t="str">
        <f>IF(AND(OR(TOTAUX!$A$3=1,TOTAUX!$A$3=2),OR(TOTAUX!$B$5=8,TOTAUX!$B$5&gt;8)),"X"," ")</f>
        <v xml:space="preserve"> </v>
      </c>
    </row>
    <row r="306" spans="1:7" x14ac:dyDescent="0.25">
      <c r="A306" s="4"/>
      <c r="B306" s="24" t="s">
        <v>244</v>
      </c>
      <c r="C306" s="23" t="str">
        <f>IF(AND(OR(TOTAUX!$A$3=3,TOTAUX!$A$3=4),TOTAUX!$B$5=0),"X"," ")</f>
        <v xml:space="preserve"> </v>
      </c>
      <c r="D306" s="23" t="str">
        <f>IF(AND(OR(TOTAUX!$A$3=3,TOTAUX!$A$3=4),OR(TOTAUX!$B$5=1,TOTAUX!$B$5=2)),"X"," ")</f>
        <v xml:space="preserve"> </v>
      </c>
      <c r="E306" s="23" t="str">
        <f>IF(AND(OR(TOTAUX!$A$3=3,TOTAUX!$A$3=4),OR(TOTAUX!$B$5=3,TOTAUX!$B$5=4)),"X"," ")</f>
        <v xml:space="preserve"> </v>
      </c>
      <c r="F306" s="23" t="str">
        <f>IF(AND(OR(TOTAUX!$A$3=3,TOTAUX!$A$3=4),OR(TOTAUX!$B$5=5,TOTAUX!$B$5=6,TOTAUX!$B$5=7)),"X"," ")</f>
        <v xml:space="preserve"> </v>
      </c>
      <c r="G306" s="23" t="str">
        <f>IF(AND(OR($A$3=3,$A$3=4),OR($B$5=8,$B$5&gt;8)),"X"," ")</f>
        <v xml:space="preserve"> </v>
      </c>
    </row>
    <row r="307" spans="1:7" x14ac:dyDescent="0.25">
      <c r="A307" s="4"/>
      <c r="B307" s="24" t="s">
        <v>248</v>
      </c>
      <c r="C307" s="23" t="str">
        <f>IF(AND(OR(TOTAUX!$A$3=5,TOTAUX!$A$3&gt;5),TOTAUX!$B$5=0),"X"," ")</f>
        <v xml:space="preserve"> </v>
      </c>
      <c r="D307" s="23" t="str">
        <f>IF(AND(OR(TOTAUX!$A$3=5,TOTAUX!$A$3&gt;5),OR(TOTAUX!$B$5=1,TOTAUX!$B$5=2)),"X"," ")</f>
        <v xml:space="preserve"> </v>
      </c>
      <c r="E307" s="23" t="str">
        <f>IF(AND(OR(TOTAUX!$A$3=5,TOTAUX!$A$3&gt;5),OR(TOTAUX!$B$5=3,TOTAUX!$B$5=4)),"X"," ")</f>
        <v xml:space="preserve"> </v>
      </c>
      <c r="F307" s="23" t="str">
        <f>IF(AND(OR(TOTAUX!$A$3=5,TOTAUX!$A$3&gt;5),OR(TOTAUX!$B$5=5,TOTAUX!$B$5=6,TOTAUX!$B$5=7)),"X"," ")</f>
        <v xml:space="preserve"> </v>
      </c>
      <c r="G307" s="23" t="str">
        <f>IF(AND(OR($A$3=5,$A$3&gt;5),OR($B$5=8,$B$5&gt;8)),"X"," ")</f>
        <v xml:space="preserve"> </v>
      </c>
    </row>
  </sheetData>
  <mergeCells count="3">
    <mergeCell ref="A302:B303"/>
    <mergeCell ref="C302:G302"/>
    <mergeCell ref="A304:A307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topLeftCell="A7" zoomScaleNormal="100" workbookViewId="0">
      <selection activeCell="A7" sqref="A7"/>
    </sheetView>
  </sheetViews>
  <sheetFormatPr baseColWidth="10" defaultColWidth="10.85546875" defaultRowHeight="15.75" x14ac:dyDescent="0.25"/>
  <cols>
    <col min="1" max="1" width="21.85546875" style="11" customWidth="1"/>
    <col min="2" max="2" width="22.140625" style="12" customWidth="1"/>
    <col min="3" max="4" width="18.85546875" style="12" customWidth="1"/>
    <col min="5" max="5" width="22" style="12" customWidth="1"/>
    <col min="6" max="6" width="21.7109375" style="12" customWidth="1"/>
    <col min="7" max="7" width="20.28515625" style="12" customWidth="1"/>
    <col min="8" max="16384" width="10.85546875" style="12"/>
  </cols>
  <sheetData>
    <row r="1" spans="1:7" s="13" customFormat="1" ht="61.5" customHeight="1" x14ac:dyDescent="0.25">
      <c r="B1" s="13" t="s">
        <v>249</v>
      </c>
      <c r="C1" s="13" t="s">
        <v>250</v>
      </c>
      <c r="D1" s="13" t="s">
        <v>251</v>
      </c>
      <c r="E1" s="13" t="s">
        <v>252</v>
      </c>
      <c r="F1" s="13" t="s">
        <v>253</v>
      </c>
      <c r="G1" s="13" t="s">
        <v>254</v>
      </c>
    </row>
    <row r="2" spans="1:7" x14ac:dyDescent="0.25">
      <c r="A2" s="11" t="s">
        <v>255</v>
      </c>
      <c r="B2" s="12">
        <f>COUNTIF(Généralités!$B$3:$B$202,A2)</f>
        <v>0</v>
      </c>
      <c r="E2" s="25" t="e">
        <f>100*B2/$B$12</f>
        <v>#DIV/0!</v>
      </c>
      <c r="F2" s="25"/>
    </row>
    <row r="3" spans="1:7" x14ac:dyDescent="0.25">
      <c r="A3" s="11" t="s">
        <v>256</v>
      </c>
      <c r="B3" s="12">
        <f>COUNTIF(Généralités!$B$3:$B$202,A3)</f>
        <v>0</v>
      </c>
      <c r="E3" s="25" t="e">
        <f>100*B3/$B$12</f>
        <v>#DIV/0!</v>
      </c>
      <c r="F3" s="25"/>
    </row>
    <row r="4" spans="1:7" x14ac:dyDescent="0.25">
      <c r="A4" s="11" t="s">
        <v>257</v>
      </c>
      <c r="B4" s="12">
        <f>COUNTIF(Généralités!$B$3:$B$202,A4)</f>
        <v>0</v>
      </c>
      <c r="E4" s="25" t="e">
        <f>100*B4/$B$12</f>
        <v>#DIV/0!</v>
      </c>
      <c r="F4" s="25"/>
    </row>
    <row r="5" spans="1:7" x14ac:dyDescent="0.25">
      <c r="A5" s="11" t="s">
        <v>258</v>
      </c>
      <c r="C5" s="12">
        <f>COUNTIF(Généralités!$C$3:$C$202,A5)</f>
        <v>0</v>
      </c>
      <c r="E5" s="25"/>
      <c r="F5" s="25" t="e">
        <f>100*C5/$C$12</f>
        <v>#DIV/0!</v>
      </c>
    </row>
    <row r="6" spans="1:7" x14ac:dyDescent="0.25">
      <c r="A6" s="11" t="s">
        <v>259</v>
      </c>
      <c r="C6" s="12">
        <f>COUNTIF(Généralités!$C$3:$C$202,A6)</f>
        <v>0</v>
      </c>
      <c r="E6" s="25"/>
      <c r="F6" s="25" t="e">
        <f>100*C6/$C$12</f>
        <v>#DIV/0!</v>
      </c>
    </row>
    <row r="7" spans="1:7" ht="15" x14ac:dyDescent="0.25">
      <c r="A7" s="26" t="s">
        <v>260</v>
      </c>
      <c r="E7" s="25"/>
      <c r="F7" s="25"/>
      <c r="G7" s="12" t="e">
        <f>100*C7/$C$12</f>
        <v>#DIV/0!</v>
      </c>
    </row>
    <row r="8" spans="1:7" ht="15" x14ac:dyDescent="0.25">
      <c r="A8" s="26">
        <v>2016</v>
      </c>
      <c r="E8" s="25"/>
      <c r="F8" s="25"/>
      <c r="G8" s="12" t="e">
        <f>100*C8/$C$12</f>
        <v>#DIV/0!</v>
      </c>
    </row>
    <row r="9" spans="1:7" ht="15" x14ac:dyDescent="0.25">
      <c r="A9" s="26">
        <v>2015</v>
      </c>
      <c r="E9" s="25"/>
      <c r="F9" s="25"/>
      <c r="G9" s="12" t="e">
        <f>100*C9/$C$12</f>
        <v>#DIV/0!</v>
      </c>
    </row>
    <row r="10" spans="1:7" ht="15" x14ac:dyDescent="0.25">
      <c r="A10" s="26">
        <v>2014</v>
      </c>
      <c r="E10" s="25"/>
      <c r="F10" s="25"/>
      <c r="G10" s="12" t="e">
        <f>100*C10/$C$12</f>
        <v>#DIV/0!</v>
      </c>
    </row>
    <row r="11" spans="1:7" ht="15" x14ac:dyDescent="0.25">
      <c r="A11" s="26" t="s">
        <v>261</v>
      </c>
      <c r="E11" s="25"/>
      <c r="F11" s="25"/>
      <c r="G11" s="12" t="e">
        <f>100*C11/$C$12</f>
        <v>#DIV/0!</v>
      </c>
    </row>
    <row r="12" spans="1:7" x14ac:dyDescent="0.25">
      <c r="A12" s="11" t="s">
        <v>262</v>
      </c>
      <c r="B12" s="12">
        <f>SUM(B2:B4)</f>
        <v>0</v>
      </c>
      <c r="C12" s="12">
        <f>SUM(C5:C6)</f>
        <v>0</v>
      </c>
      <c r="D12" s="12">
        <f>SUM(D7:D11)</f>
        <v>0</v>
      </c>
      <c r="E12" s="25" t="e">
        <f>SUM(E2:E4)</f>
        <v>#DIV/0!</v>
      </c>
      <c r="F12" s="25" t="e">
        <f>SUM(F5:F6)</f>
        <v>#DIV/0!</v>
      </c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31"/>
  <sheetViews>
    <sheetView topLeftCell="B1" zoomScaleNormal="100" workbookViewId="0">
      <selection activeCell="B1" sqref="B1"/>
    </sheetView>
  </sheetViews>
  <sheetFormatPr baseColWidth="10" defaultColWidth="10.7109375" defaultRowHeight="15" x14ac:dyDescent="0.25"/>
  <cols>
    <col min="1" max="1" width="18" style="12" customWidth="1"/>
    <col min="2" max="13" width="11.5703125" style="18" customWidth="1"/>
  </cols>
  <sheetData>
    <row r="1" spans="1:15" ht="18.75" x14ac:dyDescent="0.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68.75" x14ac:dyDescent="0.25">
      <c r="A2" s="13"/>
      <c r="B2" s="19" t="s">
        <v>217</v>
      </c>
      <c r="C2" s="19" t="s">
        <v>218</v>
      </c>
      <c r="D2" s="19" t="s">
        <v>219</v>
      </c>
      <c r="E2" s="19" t="s">
        <v>220</v>
      </c>
      <c r="F2" s="19" t="s">
        <v>221</v>
      </c>
      <c r="G2" s="19" t="s">
        <v>222</v>
      </c>
      <c r="H2" s="19" t="s">
        <v>223</v>
      </c>
      <c r="I2" s="19" t="s">
        <v>224</v>
      </c>
      <c r="J2" s="19" t="s">
        <v>225</v>
      </c>
      <c r="K2" s="19" t="s">
        <v>226</v>
      </c>
      <c r="L2" s="19" t="s">
        <v>227</v>
      </c>
      <c r="M2" s="19" t="s">
        <v>228</v>
      </c>
      <c r="N2" s="19" t="s">
        <v>229</v>
      </c>
      <c r="O2" s="19" t="s">
        <v>230</v>
      </c>
    </row>
    <row r="3" spans="1:15" ht="15.75" x14ac:dyDescent="0.25">
      <c r="A3" s="11" t="s">
        <v>264</v>
      </c>
      <c r="B3" s="18">
        <f>COUNTIF('Comment cela se passe t il avec'!B3:B202,'Comment te sens tu 2'!$A$3)</f>
        <v>0</v>
      </c>
      <c r="C3" s="18">
        <f>COUNTIF('Comment cela se passe t il avec'!C3:C202,'Comment te sens tu 2'!$A$3)</f>
        <v>0</v>
      </c>
      <c r="D3" s="18">
        <f>COUNTIF('Comment cela se passe t il avec'!D3:D202,'Comment te sens tu 2'!$A$3)</f>
        <v>0</v>
      </c>
      <c r="E3" s="18">
        <f>COUNTIF('Comment cela se passe t il avec'!E3:E202,'Comment te sens tu 2'!$A$3)</f>
        <v>0</v>
      </c>
      <c r="F3" s="18">
        <f>COUNTIF('Comment cela se passe t il avec'!F3:F202,'Comment te sens tu 2'!$A$3)</f>
        <v>0</v>
      </c>
      <c r="G3" s="18">
        <f>COUNTIF('Comment cela se passe t il avec'!G3:G202,'Comment te sens tu 2'!$A$3)</f>
        <v>0</v>
      </c>
      <c r="H3" s="18">
        <f>COUNTIF('Comment cela se passe t il avec'!H3:H202,'Comment te sens tu 2'!$A$3)</f>
        <v>0</v>
      </c>
      <c r="I3" s="18">
        <f>COUNTIF('Comment cela se passe t il avec'!I3:I202,'Comment te sens tu 2'!$A$3)</f>
        <v>0</v>
      </c>
      <c r="J3" s="18">
        <f>COUNTIF('Comment cela se passe t il avec'!J3:J202,'Comment te sens tu 2'!$A$3)</f>
        <v>0</v>
      </c>
      <c r="K3" s="18">
        <f>COUNTIF('Comment cela se passe t il avec'!K3:K202,'Comment te sens tu 2'!$A$3)</f>
        <v>0</v>
      </c>
      <c r="L3" s="18">
        <f>COUNTIF('Comment cela se passe t il avec'!L3:L202,'Comment te sens tu 2'!$A$3)</f>
        <v>0</v>
      </c>
      <c r="M3" s="18">
        <f>COUNTIF('Comment cela se passe t il avec'!M3:M202,'Comment te sens tu 2'!$A$3)</f>
        <v>0</v>
      </c>
      <c r="N3" s="18">
        <f>COUNTIF('Comment cela se passe t il avec'!N3:N202,'Comment te sens tu 2'!$A$3)</f>
        <v>0</v>
      </c>
      <c r="O3" s="18">
        <f>COUNTIF('Comment cela se passe t il avec'!O3:O202,'Comment te sens tu 2'!$A$3)</f>
        <v>0</v>
      </c>
    </row>
    <row r="4" spans="1:15" ht="15.75" x14ac:dyDescent="0.25">
      <c r="A4" s="11" t="s">
        <v>265</v>
      </c>
      <c r="B4" s="18">
        <f>COUNTIF('Comment cela se passe t il avec'!B3:B202,'Comment te sens tu 2'!$A$4)</f>
        <v>0</v>
      </c>
      <c r="C4" s="18">
        <f>COUNTIF('Comment cela se passe t il avec'!C3:C202,'Comment te sens tu 2'!$A$4)</f>
        <v>0</v>
      </c>
      <c r="D4" s="18">
        <f>COUNTIF('Comment cela se passe t il avec'!D3:D202,'Comment te sens tu 2'!$A$4)</f>
        <v>0</v>
      </c>
      <c r="E4" s="18">
        <f>COUNTIF('Comment cela se passe t il avec'!E3:E202,'Comment te sens tu 2'!$A$4)</f>
        <v>0</v>
      </c>
      <c r="F4" s="18">
        <f>COUNTIF('Comment cela se passe t il avec'!F3:F202,'Comment te sens tu 2'!$A$4)</f>
        <v>0</v>
      </c>
      <c r="G4" s="18">
        <f>COUNTIF('Comment cela se passe t il avec'!G3:G202,'Comment te sens tu 2'!$A$4)</f>
        <v>0</v>
      </c>
      <c r="H4" s="18">
        <f>COUNTIF('Comment cela se passe t il avec'!H3:H202,'Comment te sens tu 2'!$A$4)</f>
        <v>0</v>
      </c>
      <c r="I4" s="18">
        <f>COUNTIF('Comment cela se passe t il avec'!I3:I202,'Comment te sens tu 2'!$A$4)</f>
        <v>0</v>
      </c>
      <c r="J4" s="18">
        <f>COUNTIF('Comment cela se passe t il avec'!J3:J202,'Comment te sens tu 2'!$A$4)</f>
        <v>0</v>
      </c>
      <c r="K4" s="18">
        <f>COUNTIF('Comment cela se passe t il avec'!K3:K202,'Comment te sens tu 2'!$A$4)</f>
        <v>0</v>
      </c>
      <c r="L4" s="18">
        <f>COUNTIF('Comment cela se passe t il avec'!L3:L202,'Comment te sens tu 2'!$A$4)</f>
        <v>0</v>
      </c>
      <c r="M4" s="18">
        <f>COUNTIF('Comment cela se passe t il avec'!M3:M202,'Comment te sens tu 2'!$A$4)</f>
        <v>0</v>
      </c>
      <c r="N4" s="18">
        <f>COUNTIF('Comment cela se passe t il avec'!N3:N202,'Comment te sens tu 2'!$A$4)</f>
        <v>0</v>
      </c>
      <c r="O4" s="18">
        <f>COUNTIF('Comment cela se passe t il avec'!O3:O202,'Comment te sens tu 2'!$A$4)</f>
        <v>0</v>
      </c>
    </row>
    <row r="5" spans="1:15" ht="15.75" x14ac:dyDescent="0.25">
      <c r="A5" s="11" t="s">
        <v>266</v>
      </c>
      <c r="B5" s="18">
        <f>COUNTIF('Comment cela se passe t il avec'!B3:B202,'Comment te sens tu 2'!$A$5)</f>
        <v>0</v>
      </c>
      <c r="C5" s="18">
        <f>COUNTIF('Comment cela se passe t il avec'!C3:C202,'Comment te sens tu 2'!$A$5)</f>
        <v>0</v>
      </c>
      <c r="D5" s="18">
        <f>COUNTIF('Comment cela se passe t il avec'!D3:D202,'Comment te sens tu 2'!$A$5)</f>
        <v>0</v>
      </c>
      <c r="E5" s="18">
        <f>COUNTIF('Comment cela se passe t il avec'!E3:E202,'Comment te sens tu 2'!$A$5)</f>
        <v>0</v>
      </c>
      <c r="F5" s="18">
        <f>COUNTIF('Comment cela se passe t il avec'!F3:F202,'Comment te sens tu 2'!$A$5)</f>
        <v>0</v>
      </c>
      <c r="G5" s="18">
        <f>COUNTIF('Comment cela se passe t il avec'!G3:G202,'Comment te sens tu 2'!$A$5)</f>
        <v>0</v>
      </c>
      <c r="H5" s="18">
        <f>COUNTIF('Comment cela se passe t il avec'!H3:H202,'Comment te sens tu 2'!$A$5)</f>
        <v>0</v>
      </c>
      <c r="I5" s="18">
        <f>COUNTIF('Comment cela se passe t il avec'!I3:I202,'Comment te sens tu 2'!$A$5)</f>
        <v>0</v>
      </c>
      <c r="J5" s="18">
        <f>COUNTIF('Comment cela se passe t il avec'!J3:J202,'Comment te sens tu 2'!$A$5)</f>
        <v>0</v>
      </c>
      <c r="K5" s="18">
        <f>COUNTIF('Comment cela se passe t il avec'!K3:K202,'Comment te sens tu 2'!$A$5)</f>
        <v>0</v>
      </c>
      <c r="L5" s="18">
        <f>COUNTIF('Comment cela se passe t il avec'!L3:L202,'Comment te sens tu 2'!$A$5)</f>
        <v>0</v>
      </c>
      <c r="M5" s="18">
        <f>COUNTIF('Comment cela se passe t il avec'!M3:M202,'Comment te sens tu 2'!$A$5)</f>
        <v>0</v>
      </c>
      <c r="N5" s="18">
        <f>COUNTIF('Comment cela se passe t il avec'!N3:N202,'Comment te sens tu 2'!$A$5)</f>
        <v>0</v>
      </c>
      <c r="O5" s="18">
        <f>COUNTIF('Comment cela se passe t il avec'!O3:O202,'Comment te sens tu 2'!$A$5)</f>
        <v>0</v>
      </c>
    </row>
    <row r="6" spans="1:15" ht="15.75" x14ac:dyDescent="0.25">
      <c r="A6" s="11" t="s">
        <v>267</v>
      </c>
      <c r="B6" s="18">
        <f>COUNTIF('Comment cela se passe t il avec'!B3:B202,'Comment te sens tu 2'!$A$6)</f>
        <v>0</v>
      </c>
      <c r="C6" s="18">
        <f>COUNTIF('Comment cela se passe t il avec'!C3:C202,'Comment te sens tu 2'!$A$6)</f>
        <v>0</v>
      </c>
      <c r="D6" s="18">
        <f>COUNTIF('Comment cela se passe t il avec'!D3:D202,'Comment te sens tu 2'!$A$6)</f>
        <v>0</v>
      </c>
      <c r="E6" s="18">
        <f>COUNTIF('Comment cela se passe t il avec'!E3:E202,'Comment te sens tu 2'!$A$6)</f>
        <v>0</v>
      </c>
      <c r="F6" s="18">
        <f>COUNTIF('Comment cela se passe t il avec'!F3:F202,'Comment te sens tu 2'!$A$6)</f>
        <v>0</v>
      </c>
      <c r="G6" s="18">
        <f>COUNTIF('Comment cela se passe t il avec'!G3:G202,'Comment te sens tu 2'!$A$6)</f>
        <v>0</v>
      </c>
      <c r="H6" s="18">
        <f>COUNTIF('Comment cela se passe t il avec'!H3:H202,'Comment te sens tu 2'!$A$6)</f>
        <v>0</v>
      </c>
      <c r="I6" s="18">
        <f>COUNTIF('Comment cela se passe t il avec'!I3:I202,'Comment te sens tu 2'!$A$6)</f>
        <v>0</v>
      </c>
      <c r="J6" s="18">
        <f>COUNTIF('Comment cela se passe t il avec'!J3:J202,'Comment te sens tu 2'!$A$6)</f>
        <v>0</v>
      </c>
      <c r="K6" s="18">
        <f>COUNTIF('Comment cela se passe t il avec'!K3:K202,'Comment te sens tu 2'!$A$6)</f>
        <v>0</v>
      </c>
      <c r="L6" s="18">
        <f>COUNTIF('Comment cela se passe t il avec'!L3:L202,'Comment te sens tu 2'!$A$6)</f>
        <v>0</v>
      </c>
      <c r="M6" s="18">
        <f>COUNTIF('Comment cela se passe t il avec'!M3:M202,'Comment te sens tu 2'!$A$6)</f>
        <v>0</v>
      </c>
      <c r="N6" s="18">
        <f>COUNTIF('Comment cela se passe t il avec'!N3:N202,'Comment te sens tu 2'!$A$6)</f>
        <v>0</v>
      </c>
      <c r="O6" s="18">
        <f>COUNTIF('Comment cela se passe t il avec'!O3:O202,'Comment te sens tu 2'!$A$6)</f>
        <v>0</v>
      </c>
    </row>
    <row r="7" spans="1:15" x14ac:dyDescent="0.25">
      <c r="A7" s="27" t="s">
        <v>262</v>
      </c>
      <c r="B7" s="18">
        <f t="shared" ref="B7:O7" si="0">SUM(B3:B6)</f>
        <v>0</v>
      </c>
      <c r="C7" s="18">
        <f t="shared" si="0"/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</row>
    <row r="8" spans="1:15" ht="18.75" x14ac:dyDescent="0.3">
      <c r="A8" s="2" t="s">
        <v>268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68.75" x14ac:dyDescent="0.25">
      <c r="B9" s="19" t="s">
        <v>217</v>
      </c>
      <c r="C9" s="19" t="s">
        <v>218</v>
      </c>
      <c r="D9" s="19" t="s">
        <v>219</v>
      </c>
      <c r="E9" s="19" t="s">
        <v>220</v>
      </c>
      <c r="F9" s="19" t="s">
        <v>221</v>
      </c>
      <c r="G9" s="19" t="s">
        <v>222</v>
      </c>
      <c r="H9" s="19" t="s">
        <v>223</v>
      </c>
      <c r="I9" s="19" t="s">
        <v>224</v>
      </c>
      <c r="J9" s="19" t="s">
        <v>225</v>
      </c>
      <c r="K9" s="19" t="s">
        <v>226</v>
      </c>
      <c r="L9" s="19" t="s">
        <v>227</v>
      </c>
      <c r="M9" s="19" t="s">
        <v>228</v>
      </c>
      <c r="N9" s="19" t="s">
        <v>229</v>
      </c>
      <c r="O9" s="19" t="s">
        <v>230</v>
      </c>
    </row>
    <row r="10" spans="1:15" ht="15.75" x14ac:dyDescent="0.25">
      <c r="A10" s="11" t="s">
        <v>264</v>
      </c>
      <c r="B10" s="18" t="e">
        <f>100*B3/$B$7</f>
        <v>#DIV/0!</v>
      </c>
      <c r="C10" s="18" t="e">
        <f t="shared" ref="C10:O10" si="1">100*C3/C$7</f>
        <v>#DIV/0!</v>
      </c>
      <c r="D10" s="18" t="e">
        <f t="shared" si="1"/>
        <v>#DIV/0!</v>
      </c>
      <c r="E10" s="18" t="e">
        <f t="shared" si="1"/>
        <v>#DIV/0!</v>
      </c>
      <c r="F10" s="18" t="e">
        <f t="shared" si="1"/>
        <v>#DIV/0!</v>
      </c>
      <c r="G10" s="18" t="e">
        <f t="shared" si="1"/>
        <v>#DIV/0!</v>
      </c>
      <c r="H10" s="18" t="e">
        <f t="shared" si="1"/>
        <v>#DIV/0!</v>
      </c>
      <c r="I10" s="18" t="e">
        <f t="shared" si="1"/>
        <v>#DIV/0!</v>
      </c>
      <c r="J10" s="18" t="e">
        <f t="shared" si="1"/>
        <v>#DIV/0!</v>
      </c>
      <c r="K10" s="18" t="e">
        <f t="shared" si="1"/>
        <v>#DIV/0!</v>
      </c>
      <c r="L10" s="18" t="e">
        <f t="shared" si="1"/>
        <v>#DIV/0!</v>
      </c>
      <c r="M10" s="18" t="e">
        <f t="shared" si="1"/>
        <v>#DIV/0!</v>
      </c>
      <c r="N10" s="18" t="e">
        <f t="shared" si="1"/>
        <v>#DIV/0!</v>
      </c>
      <c r="O10" s="18" t="e">
        <f t="shared" si="1"/>
        <v>#DIV/0!</v>
      </c>
    </row>
    <row r="11" spans="1:15" ht="15.75" x14ac:dyDescent="0.25">
      <c r="A11" s="11" t="s">
        <v>265</v>
      </c>
      <c r="B11" s="18" t="e">
        <f>100*B4/$B$7</f>
        <v>#DIV/0!</v>
      </c>
      <c r="C11" s="18" t="e">
        <f t="shared" ref="C11:O11" si="2">100*C4/C$7</f>
        <v>#DIV/0!</v>
      </c>
      <c r="D11" s="18" t="e">
        <f t="shared" si="2"/>
        <v>#DIV/0!</v>
      </c>
      <c r="E11" s="18" t="e">
        <f t="shared" si="2"/>
        <v>#DIV/0!</v>
      </c>
      <c r="F11" s="18" t="e">
        <f t="shared" si="2"/>
        <v>#DIV/0!</v>
      </c>
      <c r="G11" s="18" t="e">
        <f t="shared" si="2"/>
        <v>#DIV/0!</v>
      </c>
      <c r="H11" s="18" t="e">
        <f t="shared" si="2"/>
        <v>#DIV/0!</v>
      </c>
      <c r="I11" s="18" t="e">
        <f t="shared" si="2"/>
        <v>#DIV/0!</v>
      </c>
      <c r="J11" s="18" t="e">
        <f t="shared" si="2"/>
        <v>#DIV/0!</v>
      </c>
      <c r="K11" s="18" t="e">
        <f t="shared" si="2"/>
        <v>#DIV/0!</v>
      </c>
      <c r="L11" s="18" t="e">
        <f t="shared" si="2"/>
        <v>#DIV/0!</v>
      </c>
      <c r="M11" s="18" t="e">
        <f t="shared" si="2"/>
        <v>#DIV/0!</v>
      </c>
      <c r="N11" s="18" t="e">
        <f t="shared" si="2"/>
        <v>#DIV/0!</v>
      </c>
      <c r="O11" s="18" t="e">
        <f t="shared" si="2"/>
        <v>#DIV/0!</v>
      </c>
    </row>
    <row r="12" spans="1:15" ht="15.75" x14ac:dyDescent="0.25">
      <c r="A12" s="11" t="s">
        <v>266</v>
      </c>
      <c r="B12" s="18" t="e">
        <f>100*B5/$B$7</f>
        <v>#DIV/0!</v>
      </c>
      <c r="C12" s="18" t="e">
        <f t="shared" ref="C12:O12" si="3">100*C5/C$7</f>
        <v>#DIV/0!</v>
      </c>
      <c r="D12" s="18" t="e">
        <f t="shared" si="3"/>
        <v>#DIV/0!</v>
      </c>
      <c r="E12" s="18" t="e">
        <f t="shared" si="3"/>
        <v>#DIV/0!</v>
      </c>
      <c r="F12" s="18" t="e">
        <f t="shared" si="3"/>
        <v>#DIV/0!</v>
      </c>
      <c r="G12" s="18" t="e">
        <f t="shared" si="3"/>
        <v>#DIV/0!</v>
      </c>
      <c r="H12" s="18" t="e">
        <f t="shared" si="3"/>
        <v>#DIV/0!</v>
      </c>
      <c r="I12" s="18" t="e">
        <f t="shared" si="3"/>
        <v>#DIV/0!</v>
      </c>
      <c r="J12" s="18" t="e">
        <f t="shared" si="3"/>
        <v>#DIV/0!</v>
      </c>
      <c r="K12" s="18" t="e">
        <f t="shared" si="3"/>
        <v>#DIV/0!</v>
      </c>
      <c r="L12" s="18" t="e">
        <f t="shared" si="3"/>
        <v>#DIV/0!</v>
      </c>
      <c r="M12" s="18" t="e">
        <f t="shared" si="3"/>
        <v>#DIV/0!</v>
      </c>
      <c r="N12" s="18" t="e">
        <f t="shared" si="3"/>
        <v>#DIV/0!</v>
      </c>
      <c r="O12" s="18" t="e">
        <f t="shared" si="3"/>
        <v>#DIV/0!</v>
      </c>
    </row>
    <row r="13" spans="1:15" ht="15.75" x14ac:dyDescent="0.25">
      <c r="A13" s="11" t="s">
        <v>267</v>
      </c>
      <c r="B13" s="18" t="e">
        <f>100*B6/$B$7</f>
        <v>#DIV/0!</v>
      </c>
      <c r="C13" s="18" t="e">
        <f t="shared" ref="C13:O13" si="4">100*C6/C$7</f>
        <v>#DIV/0!</v>
      </c>
      <c r="D13" s="18" t="e">
        <f t="shared" si="4"/>
        <v>#DIV/0!</v>
      </c>
      <c r="E13" s="18" t="e">
        <f t="shared" si="4"/>
        <v>#DIV/0!</v>
      </c>
      <c r="F13" s="18" t="e">
        <f t="shared" si="4"/>
        <v>#DIV/0!</v>
      </c>
      <c r="G13" s="18" t="e">
        <f t="shared" si="4"/>
        <v>#DIV/0!</v>
      </c>
      <c r="H13" s="18" t="e">
        <f t="shared" si="4"/>
        <v>#DIV/0!</v>
      </c>
      <c r="I13" s="18" t="e">
        <f t="shared" si="4"/>
        <v>#DIV/0!</v>
      </c>
      <c r="J13" s="18" t="e">
        <f t="shared" si="4"/>
        <v>#DIV/0!</v>
      </c>
      <c r="K13" s="18" t="e">
        <f t="shared" si="4"/>
        <v>#DIV/0!</v>
      </c>
      <c r="L13" s="18" t="e">
        <f t="shared" si="4"/>
        <v>#DIV/0!</v>
      </c>
      <c r="M13" s="18" t="e">
        <f t="shared" si="4"/>
        <v>#DIV/0!</v>
      </c>
      <c r="N13" s="18" t="e">
        <f t="shared" si="4"/>
        <v>#DIV/0!</v>
      </c>
      <c r="O13" s="18" t="e">
        <f t="shared" si="4"/>
        <v>#DIV/0!</v>
      </c>
    </row>
    <row r="14" spans="1:15" x14ac:dyDescent="0.25">
      <c r="A14" s="27" t="s">
        <v>262</v>
      </c>
      <c r="B14" s="18" t="e">
        <f t="shared" ref="B14:O14" si="5">SUM(B10:B13)</f>
        <v>#DIV/0!</v>
      </c>
      <c r="C14" s="18" t="e">
        <f t="shared" si="5"/>
        <v>#DIV/0!</v>
      </c>
      <c r="D14" s="18" t="e">
        <f t="shared" si="5"/>
        <v>#DIV/0!</v>
      </c>
      <c r="E14" s="18" t="e">
        <f t="shared" si="5"/>
        <v>#DIV/0!</v>
      </c>
      <c r="F14" s="18" t="e">
        <f t="shared" si="5"/>
        <v>#DIV/0!</v>
      </c>
      <c r="G14" s="18" t="e">
        <f t="shared" si="5"/>
        <v>#DIV/0!</v>
      </c>
      <c r="H14" s="18" t="e">
        <f t="shared" si="5"/>
        <v>#DIV/0!</v>
      </c>
      <c r="I14" s="18" t="e">
        <f t="shared" si="5"/>
        <v>#DIV/0!</v>
      </c>
      <c r="J14" s="18" t="e">
        <f t="shared" si="5"/>
        <v>#DIV/0!</v>
      </c>
      <c r="K14" s="18" t="e">
        <f t="shared" si="5"/>
        <v>#DIV/0!</v>
      </c>
      <c r="L14" s="18" t="e">
        <f t="shared" si="5"/>
        <v>#DIV/0!</v>
      </c>
      <c r="M14" s="18" t="e">
        <f t="shared" si="5"/>
        <v>#DIV/0!</v>
      </c>
      <c r="N14" s="18" t="e">
        <f t="shared" si="5"/>
        <v>#DIV/0!</v>
      </c>
      <c r="O14" s="18" t="e">
        <f t="shared" si="5"/>
        <v>#DIV/0!</v>
      </c>
    </row>
    <row r="15" spans="1:15" x14ac:dyDescent="0.25">
      <c r="N15" s="12"/>
      <c r="O15" s="12"/>
    </row>
    <row r="16" spans="1:15" x14ac:dyDescent="0.25">
      <c r="N16" s="12"/>
      <c r="O16" s="12"/>
    </row>
    <row r="17" spans="14:15" x14ac:dyDescent="0.25">
      <c r="N17" s="12"/>
      <c r="O17" s="12"/>
    </row>
    <row r="18" spans="14:15" x14ac:dyDescent="0.25">
      <c r="N18" s="12"/>
      <c r="O18" s="12"/>
    </row>
    <row r="19" spans="14:15" x14ac:dyDescent="0.25">
      <c r="N19" s="12"/>
      <c r="O19" s="12"/>
    </row>
    <row r="20" spans="14:15" x14ac:dyDescent="0.25">
      <c r="N20" s="12"/>
      <c r="O20" s="12"/>
    </row>
    <row r="21" spans="14:15" x14ac:dyDescent="0.25">
      <c r="N21" s="12"/>
      <c r="O21" s="12"/>
    </row>
    <row r="22" spans="14:15" x14ac:dyDescent="0.25">
      <c r="N22" s="12"/>
      <c r="O22" s="12"/>
    </row>
    <row r="23" spans="14:15" x14ac:dyDescent="0.25">
      <c r="N23" s="12"/>
      <c r="O23" s="12"/>
    </row>
    <row r="24" spans="14:15" x14ac:dyDescent="0.25">
      <c r="N24" s="12"/>
      <c r="O24" s="12"/>
    </row>
    <row r="25" spans="14:15" x14ac:dyDescent="0.25">
      <c r="N25" s="12"/>
      <c r="O25" s="12"/>
    </row>
    <row r="26" spans="14:15" x14ac:dyDescent="0.25">
      <c r="N26" s="12"/>
      <c r="O26" s="12"/>
    </row>
    <row r="27" spans="14:15" x14ac:dyDescent="0.25">
      <c r="N27" s="12"/>
      <c r="O27" s="12"/>
    </row>
    <row r="28" spans="14:15" x14ac:dyDescent="0.25">
      <c r="N28" s="12"/>
      <c r="O28" s="12"/>
    </row>
    <row r="29" spans="14:15" x14ac:dyDescent="0.25">
      <c r="N29" s="12"/>
      <c r="O29" s="12"/>
    </row>
    <row r="30" spans="14:15" x14ac:dyDescent="0.25">
      <c r="N30" s="12"/>
      <c r="O30" s="12"/>
    </row>
    <row r="31" spans="14:15" x14ac:dyDescent="0.25">
      <c r="N31" s="12"/>
      <c r="O31" s="12"/>
    </row>
    <row r="32" spans="14:15" x14ac:dyDescent="0.25">
      <c r="N32" s="12"/>
      <c r="O32" s="12"/>
    </row>
    <row r="33" spans="14:15" x14ac:dyDescent="0.25">
      <c r="N33" s="12"/>
      <c r="O33" s="12"/>
    </row>
    <row r="34" spans="14:15" x14ac:dyDescent="0.25">
      <c r="N34" s="12"/>
      <c r="O34" s="12"/>
    </row>
    <row r="35" spans="14:15" x14ac:dyDescent="0.25">
      <c r="N35" s="12"/>
      <c r="O35" s="12"/>
    </row>
    <row r="36" spans="14:15" x14ac:dyDescent="0.25">
      <c r="N36" s="12"/>
      <c r="O36" s="12"/>
    </row>
    <row r="37" spans="14:15" x14ac:dyDescent="0.25">
      <c r="N37" s="12"/>
      <c r="O37" s="12"/>
    </row>
    <row r="38" spans="14:15" x14ac:dyDescent="0.25">
      <c r="N38" s="12"/>
      <c r="O38" s="12"/>
    </row>
    <row r="39" spans="14:15" x14ac:dyDescent="0.25">
      <c r="N39" s="12"/>
      <c r="O39" s="12"/>
    </row>
    <row r="40" spans="14:15" x14ac:dyDescent="0.25">
      <c r="N40" s="12"/>
      <c r="O40" s="12"/>
    </row>
    <row r="41" spans="14:15" x14ac:dyDescent="0.25">
      <c r="N41" s="12"/>
      <c r="O41" s="12"/>
    </row>
    <row r="42" spans="14:15" x14ac:dyDescent="0.25">
      <c r="N42" s="12"/>
      <c r="O42" s="12"/>
    </row>
    <row r="43" spans="14:15" x14ac:dyDescent="0.25">
      <c r="N43" s="12"/>
      <c r="O43" s="12"/>
    </row>
    <row r="44" spans="14:15" x14ac:dyDescent="0.25">
      <c r="N44" s="12"/>
      <c r="O44" s="12"/>
    </row>
    <row r="45" spans="14:15" x14ac:dyDescent="0.25">
      <c r="N45" s="12"/>
      <c r="O45" s="12"/>
    </row>
    <row r="46" spans="14:15" x14ac:dyDescent="0.25">
      <c r="N46" s="12"/>
      <c r="O46" s="12"/>
    </row>
    <row r="47" spans="14:15" x14ac:dyDescent="0.25">
      <c r="N47" s="12"/>
      <c r="O47" s="12"/>
    </row>
    <row r="48" spans="14:15" x14ac:dyDescent="0.25">
      <c r="N48" s="12"/>
      <c r="O48" s="12"/>
    </row>
    <row r="49" spans="14:15" x14ac:dyDescent="0.25">
      <c r="N49" s="12"/>
      <c r="O49" s="12"/>
    </row>
    <row r="50" spans="14:15" x14ac:dyDescent="0.25">
      <c r="N50" s="12"/>
      <c r="O50" s="12"/>
    </row>
    <row r="51" spans="14:15" x14ac:dyDescent="0.25">
      <c r="N51" s="12"/>
      <c r="O51" s="12"/>
    </row>
    <row r="52" spans="14:15" x14ac:dyDescent="0.25">
      <c r="N52" s="12"/>
      <c r="O52" s="12"/>
    </row>
    <row r="53" spans="14:15" x14ac:dyDescent="0.25">
      <c r="N53" s="12"/>
      <c r="O53" s="12"/>
    </row>
    <row r="54" spans="14:15" x14ac:dyDescent="0.25">
      <c r="N54" s="12"/>
      <c r="O54" s="12"/>
    </row>
    <row r="55" spans="14:15" x14ac:dyDescent="0.25">
      <c r="N55" s="12"/>
      <c r="O55" s="12"/>
    </row>
    <row r="56" spans="14:15" x14ac:dyDescent="0.25">
      <c r="N56" s="12"/>
      <c r="O56" s="12"/>
    </row>
    <row r="57" spans="14:15" x14ac:dyDescent="0.25">
      <c r="N57" s="12"/>
      <c r="O57" s="12"/>
    </row>
    <row r="58" spans="14:15" x14ac:dyDescent="0.25">
      <c r="N58" s="12"/>
      <c r="O58" s="12"/>
    </row>
    <row r="59" spans="14:15" x14ac:dyDescent="0.25">
      <c r="N59" s="12"/>
      <c r="O59" s="12"/>
    </row>
    <row r="60" spans="14:15" x14ac:dyDescent="0.25">
      <c r="N60" s="12"/>
      <c r="O60" s="12"/>
    </row>
    <row r="61" spans="14:15" x14ac:dyDescent="0.25">
      <c r="N61" s="12"/>
      <c r="O61" s="12"/>
    </row>
    <row r="62" spans="14:15" x14ac:dyDescent="0.25">
      <c r="N62" s="12"/>
      <c r="O62" s="12"/>
    </row>
    <row r="63" spans="14:15" x14ac:dyDescent="0.25">
      <c r="N63" s="12"/>
      <c r="O63" s="12"/>
    </row>
    <row r="64" spans="14:15" x14ac:dyDescent="0.25">
      <c r="N64" s="12"/>
      <c r="O64" s="12"/>
    </row>
    <row r="65" spans="14:15" x14ac:dyDescent="0.25">
      <c r="N65" s="12"/>
      <c r="O65" s="12"/>
    </row>
    <row r="66" spans="14:15" x14ac:dyDescent="0.25">
      <c r="N66" s="12"/>
      <c r="O66" s="12"/>
    </row>
    <row r="67" spans="14:15" x14ac:dyDescent="0.25">
      <c r="N67" s="12"/>
      <c r="O67" s="12"/>
    </row>
    <row r="68" spans="14:15" x14ac:dyDescent="0.25">
      <c r="N68" s="12"/>
      <c r="O68" s="12"/>
    </row>
    <row r="69" spans="14:15" x14ac:dyDescent="0.25">
      <c r="N69" s="12"/>
      <c r="O69" s="12"/>
    </row>
    <row r="70" spans="14:15" x14ac:dyDescent="0.25">
      <c r="N70" s="12"/>
      <c r="O70" s="12"/>
    </row>
    <row r="71" spans="14:15" x14ac:dyDescent="0.25">
      <c r="N71" s="12"/>
      <c r="O71" s="12"/>
    </row>
    <row r="72" spans="14:15" x14ac:dyDescent="0.25">
      <c r="N72" s="12"/>
      <c r="O72" s="12"/>
    </row>
    <row r="73" spans="14:15" x14ac:dyDescent="0.25">
      <c r="N73" s="12"/>
      <c r="O73" s="12"/>
    </row>
    <row r="74" spans="14:15" x14ac:dyDescent="0.25">
      <c r="N74" s="12"/>
      <c r="O74" s="12"/>
    </row>
    <row r="75" spans="14:15" x14ac:dyDescent="0.25">
      <c r="N75" s="12"/>
      <c r="O75" s="12"/>
    </row>
    <row r="76" spans="14:15" x14ac:dyDescent="0.25">
      <c r="N76" s="12"/>
      <c r="O76" s="12"/>
    </row>
    <row r="77" spans="14:15" x14ac:dyDescent="0.25">
      <c r="N77" s="12"/>
      <c r="O77" s="12"/>
    </row>
    <row r="78" spans="14:15" x14ac:dyDescent="0.25">
      <c r="N78" s="12"/>
      <c r="O78" s="12"/>
    </row>
    <row r="79" spans="14:15" x14ac:dyDescent="0.25">
      <c r="N79" s="12"/>
      <c r="O79" s="12"/>
    </row>
    <row r="80" spans="14:15" x14ac:dyDescent="0.25">
      <c r="N80" s="12"/>
      <c r="O80" s="12"/>
    </row>
    <row r="81" spans="14:15" x14ac:dyDescent="0.25">
      <c r="N81" s="12"/>
      <c r="O81" s="12"/>
    </row>
    <row r="82" spans="14:15" x14ac:dyDescent="0.25">
      <c r="N82" s="12"/>
      <c r="O82" s="12"/>
    </row>
    <row r="83" spans="14:15" x14ac:dyDescent="0.25">
      <c r="N83" s="12"/>
      <c r="O83" s="12"/>
    </row>
    <row r="84" spans="14:15" x14ac:dyDescent="0.25">
      <c r="N84" s="12"/>
      <c r="O84" s="12"/>
    </row>
    <row r="85" spans="14:15" x14ac:dyDescent="0.25">
      <c r="N85" s="12"/>
      <c r="O85" s="12"/>
    </row>
    <row r="86" spans="14:15" x14ac:dyDescent="0.25">
      <c r="N86" s="12"/>
      <c r="O86" s="12"/>
    </row>
    <row r="87" spans="14:15" x14ac:dyDescent="0.25">
      <c r="N87" s="12"/>
      <c r="O87" s="12"/>
    </row>
    <row r="88" spans="14:15" x14ac:dyDescent="0.25">
      <c r="N88" s="12"/>
      <c r="O88" s="12"/>
    </row>
    <row r="89" spans="14:15" x14ac:dyDescent="0.25">
      <c r="N89" s="12"/>
      <c r="O89" s="12"/>
    </row>
    <row r="90" spans="14:15" x14ac:dyDescent="0.25">
      <c r="N90" s="12"/>
      <c r="O90" s="12"/>
    </row>
    <row r="91" spans="14:15" x14ac:dyDescent="0.25">
      <c r="N91" s="12"/>
      <c r="O91" s="12"/>
    </row>
    <row r="92" spans="14:15" x14ac:dyDescent="0.25">
      <c r="N92" s="12"/>
      <c r="O92" s="12"/>
    </row>
    <row r="93" spans="14:15" x14ac:dyDescent="0.25">
      <c r="N93" s="12"/>
      <c r="O93" s="12"/>
    </row>
    <row r="94" spans="14:15" x14ac:dyDescent="0.25">
      <c r="N94" s="12"/>
      <c r="O94" s="12"/>
    </row>
    <row r="95" spans="14:15" x14ac:dyDescent="0.25">
      <c r="N95" s="12"/>
      <c r="O95" s="12"/>
    </row>
    <row r="96" spans="14:15" x14ac:dyDescent="0.25">
      <c r="N96" s="12"/>
      <c r="O96" s="12"/>
    </row>
    <row r="97" spans="14:15" x14ac:dyDescent="0.25">
      <c r="N97" s="12"/>
      <c r="O97" s="12"/>
    </row>
    <row r="98" spans="14:15" x14ac:dyDescent="0.25">
      <c r="N98" s="12"/>
      <c r="O98" s="12"/>
    </row>
    <row r="99" spans="14:15" x14ac:dyDescent="0.25">
      <c r="N99" s="12"/>
      <c r="O99" s="12"/>
    </row>
    <row r="100" spans="14:15" x14ac:dyDescent="0.25">
      <c r="N100" s="12"/>
      <c r="O100" s="12"/>
    </row>
    <row r="101" spans="14:15" x14ac:dyDescent="0.25">
      <c r="N101" s="12"/>
      <c r="O101" s="12"/>
    </row>
    <row r="102" spans="14:15" x14ac:dyDescent="0.25">
      <c r="N102" s="12"/>
      <c r="O102" s="12"/>
    </row>
    <row r="103" spans="14:15" x14ac:dyDescent="0.25">
      <c r="N103" s="12"/>
      <c r="O103" s="12"/>
    </row>
    <row r="104" spans="14:15" x14ac:dyDescent="0.25">
      <c r="N104" s="12"/>
      <c r="O104" s="12"/>
    </row>
    <row r="105" spans="14:15" x14ac:dyDescent="0.25">
      <c r="N105" s="12"/>
      <c r="O105" s="12"/>
    </row>
    <row r="106" spans="14:15" x14ac:dyDescent="0.25">
      <c r="N106" s="12"/>
      <c r="O106" s="12"/>
    </row>
    <row r="107" spans="14:15" x14ac:dyDescent="0.25">
      <c r="N107" s="12"/>
      <c r="O107" s="12"/>
    </row>
    <row r="108" spans="14:15" x14ac:dyDescent="0.25">
      <c r="N108" s="12"/>
      <c r="O108" s="12"/>
    </row>
    <row r="109" spans="14:15" x14ac:dyDescent="0.25">
      <c r="N109" s="12"/>
      <c r="O109" s="12"/>
    </row>
    <row r="110" spans="14:15" x14ac:dyDescent="0.25">
      <c r="N110" s="12"/>
      <c r="O110" s="12"/>
    </row>
    <row r="111" spans="14:15" x14ac:dyDescent="0.25">
      <c r="N111" s="12"/>
      <c r="O111" s="12"/>
    </row>
    <row r="112" spans="14:15" x14ac:dyDescent="0.25">
      <c r="N112" s="12"/>
      <c r="O112" s="12"/>
    </row>
    <row r="113" spans="14:15" x14ac:dyDescent="0.25">
      <c r="N113" s="12"/>
      <c r="O113" s="12"/>
    </row>
    <row r="114" spans="14:15" x14ac:dyDescent="0.25">
      <c r="N114" s="12"/>
      <c r="O114" s="12"/>
    </row>
    <row r="115" spans="14:15" x14ac:dyDescent="0.25">
      <c r="N115" s="12"/>
      <c r="O115" s="12"/>
    </row>
    <row r="116" spans="14:15" x14ac:dyDescent="0.25">
      <c r="N116" s="12"/>
      <c r="O116" s="12"/>
    </row>
    <row r="117" spans="14:15" x14ac:dyDescent="0.25">
      <c r="N117" s="12"/>
      <c r="O117" s="12"/>
    </row>
    <row r="118" spans="14:15" x14ac:dyDescent="0.25">
      <c r="N118" s="12"/>
      <c r="O118" s="12"/>
    </row>
    <row r="119" spans="14:15" x14ac:dyDescent="0.25">
      <c r="N119" s="12"/>
      <c r="O119" s="12"/>
    </row>
    <row r="120" spans="14:15" x14ac:dyDescent="0.25">
      <c r="N120" s="12"/>
      <c r="O120" s="12"/>
    </row>
    <row r="121" spans="14:15" x14ac:dyDescent="0.25">
      <c r="N121" s="12"/>
      <c r="O121" s="12"/>
    </row>
    <row r="122" spans="14:15" x14ac:dyDescent="0.25">
      <c r="N122" s="12"/>
      <c r="O122" s="12"/>
    </row>
    <row r="123" spans="14:15" x14ac:dyDescent="0.25">
      <c r="N123" s="12"/>
      <c r="O123" s="12"/>
    </row>
    <row r="124" spans="14:15" x14ac:dyDescent="0.25">
      <c r="N124" s="12"/>
      <c r="O124" s="12"/>
    </row>
    <row r="125" spans="14:15" x14ac:dyDescent="0.25">
      <c r="N125" s="12"/>
      <c r="O125" s="12"/>
    </row>
    <row r="126" spans="14:15" x14ac:dyDescent="0.25">
      <c r="N126" s="12"/>
      <c r="O126" s="12"/>
    </row>
    <row r="127" spans="14:15" x14ac:dyDescent="0.25">
      <c r="N127" s="12"/>
      <c r="O127" s="12"/>
    </row>
    <row r="128" spans="14:15" x14ac:dyDescent="0.25">
      <c r="N128" s="12"/>
      <c r="O128" s="12"/>
    </row>
    <row r="129" spans="14:15" x14ac:dyDescent="0.25">
      <c r="N129" s="12"/>
      <c r="O129" s="12"/>
    </row>
    <row r="130" spans="14:15" x14ac:dyDescent="0.25">
      <c r="N130" s="12"/>
      <c r="O130" s="12"/>
    </row>
    <row r="131" spans="14:15" x14ac:dyDescent="0.25">
      <c r="N131" s="12"/>
      <c r="O131" s="12"/>
    </row>
    <row r="132" spans="14:15" x14ac:dyDescent="0.25">
      <c r="N132" s="12"/>
      <c r="O132" s="12"/>
    </row>
    <row r="133" spans="14:15" x14ac:dyDescent="0.25">
      <c r="N133" s="12"/>
      <c r="O133" s="12"/>
    </row>
    <row r="134" spans="14:15" x14ac:dyDescent="0.25">
      <c r="N134" s="12"/>
      <c r="O134" s="12"/>
    </row>
    <row r="135" spans="14:15" x14ac:dyDescent="0.25">
      <c r="N135" s="12"/>
      <c r="O135" s="12"/>
    </row>
    <row r="136" spans="14:15" x14ac:dyDescent="0.25">
      <c r="N136" s="12"/>
      <c r="O136" s="12"/>
    </row>
    <row r="137" spans="14:15" x14ac:dyDescent="0.25">
      <c r="N137" s="12"/>
      <c r="O137" s="12"/>
    </row>
    <row r="138" spans="14:15" x14ac:dyDescent="0.25">
      <c r="N138" s="12"/>
      <c r="O138" s="12"/>
    </row>
    <row r="139" spans="14:15" x14ac:dyDescent="0.25">
      <c r="N139" s="12"/>
      <c r="O139" s="12"/>
    </row>
    <row r="140" spans="14:15" x14ac:dyDescent="0.25">
      <c r="N140" s="12"/>
      <c r="O140" s="12"/>
    </row>
    <row r="141" spans="14:15" x14ac:dyDescent="0.25">
      <c r="N141" s="12"/>
      <c r="O141" s="12"/>
    </row>
    <row r="142" spans="14:15" x14ac:dyDescent="0.25">
      <c r="N142" s="12"/>
      <c r="O142" s="12"/>
    </row>
    <row r="143" spans="14:15" x14ac:dyDescent="0.25">
      <c r="N143" s="12"/>
      <c r="O143" s="12"/>
    </row>
    <row r="144" spans="14:15" x14ac:dyDescent="0.25">
      <c r="N144" s="12"/>
      <c r="O144" s="12"/>
    </row>
    <row r="145" spans="14:15" x14ac:dyDescent="0.25">
      <c r="N145" s="12"/>
      <c r="O145" s="12"/>
    </row>
    <row r="146" spans="14:15" x14ac:dyDescent="0.25">
      <c r="N146" s="12"/>
      <c r="O146" s="12"/>
    </row>
    <row r="147" spans="14:15" x14ac:dyDescent="0.25">
      <c r="N147" s="12"/>
      <c r="O147" s="12"/>
    </row>
    <row r="148" spans="14:15" x14ac:dyDescent="0.25">
      <c r="N148" s="12"/>
      <c r="O148" s="12"/>
    </row>
    <row r="149" spans="14:15" x14ac:dyDescent="0.25">
      <c r="N149" s="12"/>
      <c r="O149" s="12"/>
    </row>
    <row r="150" spans="14:15" x14ac:dyDescent="0.25">
      <c r="N150" s="12"/>
      <c r="O150" s="12"/>
    </row>
    <row r="151" spans="14:15" x14ac:dyDescent="0.25">
      <c r="N151" s="12"/>
      <c r="O151" s="12"/>
    </row>
    <row r="152" spans="14:15" x14ac:dyDescent="0.25">
      <c r="N152" s="12"/>
      <c r="O152" s="12"/>
    </row>
    <row r="153" spans="14:15" x14ac:dyDescent="0.25">
      <c r="N153" s="12"/>
      <c r="O153" s="12"/>
    </row>
    <row r="154" spans="14:15" x14ac:dyDescent="0.25">
      <c r="N154" s="12"/>
      <c r="O154" s="12"/>
    </row>
    <row r="155" spans="14:15" x14ac:dyDescent="0.25">
      <c r="N155" s="12"/>
      <c r="O155" s="12"/>
    </row>
    <row r="156" spans="14:15" x14ac:dyDescent="0.25">
      <c r="N156" s="12"/>
      <c r="O156" s="12"/>
    </row>
    <row r="157" spans="14:15" x14ac:dyDescent="0.25">
      <c r="N157" s="12"/>
      <c r="O157" s="12"/>
    </row>
    <row r="158" spans="14:15" x14ac:dyDescent="0.25">
      <c r="N158" s="12"/>
      <c r="O158" s="12"/>
    </row>
    <row r="159" spans="14:15" x14ac:dyDescent="0.25">
      <c r="N159" s="12"/>
      <c r="O159" s="12"/>
    </row>
    <row r="160" spans="14:15" x14ac:dyDescent="0.25">
      <c r="N160" s="12"/>
      <c r="O160" s="12"/>
    </row>
    <row r="161" spans="14:15" x14ac:dyDescent="0.25">
      <c r="N161" s="12"/>
      <c r="O161" s="12"/>
    </row>
    <row r="162" spans="14:15" x14ac:dyDescent="0.25">
      <c r="N162" s="12"/>
      <c r="O162" s="12"/>
    </row>
    <row r="163" spans="14:15" x14ac:dyDescent="0.25">
      <c r="N163" s="12"/>
      <c r="O163" s="12"/>
    </row>
    <row r="164" spans="14:15" x14ac:dyDescent="0.25">
      <c r="N164" s="12"/>
      <c r="O164" s="12"/>
    </row>
    <row r="165" spans="14:15" x14ac:dyDescent="0.25">
      <c r="N165" s="12"/>
      <c r="O165" s="12"/>
    </row>
    <row r="166" spans="14:15" x14ac:dyDescent="0.25">
      <c r="N166" s="12"/>
      <c r="O166" s="12"/>
    </row>
    <row r="167" spans="14:15" x14ac:dyDescent="0.25">
      <c r="N167" s="12"/>
      <c r="O167" s="12"/>
    </row>
    <row r="168" spans="14:15" x14ac:dyDescent="0.25">
      <c r="N168" s="12"/>
      <c r="O168" s="12"/>
    </row>
    <row r="169" spans="14:15" x14ac:dyDescent="0.25">
      <c r="N169" s="12"/>
      <c r="O169" s="12"/>
    </row>
    <row r="170" spans="14:15" x14ac:dyDescent="0.25">
      <c r="N170" s="12"/>
      <c r="O170" s="12"/>
    </row>
    <row r="171" spans="14:15" x14ac:dyDescent="0.25">
      <c r="N171" s="12"/>
      <c r="O171" s="12"/>
    </row>
    <row r="172" spans="14:15" x14ac:dyDescent="0.25">
      <c r="N172" s="12"/>
      <c r="O172" s="12"/>
    </row>
    <row r="173" spans="14:15" x14ac:dyDescent="0.25">
      <c r="N173" s="12"/>
      <c r="O173" s="12"/>
    </row>
    <row r="174" spans="14:15" x14ac:dyDescent="0.25">
      <c r="N174" s="12"/>
      <c r="O174" s="12"/>
    </row>
    <row r="175" spans="14:15" x14ac:dyDescent="0.25">
      <c r="N175" s="12"/>
      <c r="O175" s="12"/>
    </row>
    <row r="176" spans="14:15" x14ac:dyDescent="0.25">
      <c r="N176" s="12"/>
      <c r="O176" s="12"/>
    </row>
    <row r="177" spans="14:15" x14ac:dyDescent="0.25">
      <c r="N177" s="12"/>
      <c r="O177" s="12"/>
    </row>
    <row r="178" spans="14:15" x14ac:dyDescent="0.25">
      <c r="N178" s="12"/>
      <c r="O178" s="12"/>
    </row>
    <row r="179" spans="14:15" x14ac:dyDescent="0.25">
      <c r="N179" s="12"/>
      <c r="O179" s="12"/>
    </row>
    <row r="180" spans="14:15" x14ac:dyDescent="0.25">
      <c r="N180" s="12"/>
      <c r="O180" s="12"/>
    </row>
    <row r="181" spans="14:15" x14ac:dyDescent="0.25">
      <c r="N181" s="12"/>
      <c r="O181" s="12"/>
    </row>
    <row r="182" spans="14:15" x14ac:dyDescent="0.25">
      <c r="N182" s="12"/>
      <c r="O182" s="12"/>
    </row>
    <row r="183" spans="14:15" x14ac:dyDescent="0.25">
      <c r="N183" s="12"/>
      <c r="O183" s="12"/>
    </row>
    <row r="184" spans="14:15" x14ac:dyDescent="0.25">
      <c r="N184" s="12"/>
      <c r="O184" s="12"/>
    </row>
    <row r="185" spans="14:15" x14ac:dyDescent="0.25">
      <c r="N185" s="12"/>
      <c r="O185" s="12"/>
    </row>
    <row r="186" spans="14:15" x14ac:dyDescent="0.25">
      <c r="N186" s="12"/>
      <c r="O186" s="12"/>
    </row>
    <row r="187" spans="14:15" x14ac:dyDescent="0.25">
      <c r="N187" s="12"/>
      <c r="O187" s="12"/>
    </row>
    <row r="188" spans="14:15" x14ac:dyDescent="0.25">
      <c r="N188" s="12"/>
      <c r="O188" s="12"/>
    </row>
    <row r="189" spans="14:15" x14ac:dyDescent="0.25">
      <c r="N189" s="12"/>
      <c r="O189" s="12"/>
    </row>
    <row r="190" spans="14:15" x14ac:dyDescent="0.25">
      <c r="N190" s="12"/>
      <c r="O190" s="12"/>
    </row>
    <row r="191" spans="14:15" x14ac:dyDescent="0.25">
      <c r="N191" s="12"/>
      <c r="O191" s="12"/>
    </row>
    <row r="192" spans="14:15" x14ac:dyDescent="0.25">
      <c r="N192" s="12"/>
      <c r="O192" s="12"/>
    </row>
    <row r="193" spans="14:15" x14ac:dyDescent="0.25">
      <c r="N193" s="12"/>
      <c r="O193" s="12"/>
    </row>
    <row r="194" spans="14:15" x14ac:dyDescent="0.25">
      <c r="N194" s="12"/>
      <c r="O194" s="12"/>
    </row>
    <row r="195" spans="14:15" x14ac:dyDescent="0.25">
      <c r="N195" s="12"/>
      <c r="O195" s="12"/>
    </row>
    <row r="196" spans="14:15" x14ac:dyDescent="0.25">
      <c r="N196" s="12"/>
      <c r="O196" s="12"/>
    </row>
    <row r="197" spans="14:15" x14ac:dyDescent="0.25">
      <c r="N197" s="12"/>
      <c r="O197" s="12"/>
    </row>
    <row r="198" spans="14:15" x14ac:dyDescent="0.25">
      <c r="N198" s="12"/>
      <c r="O198" s="12"/>
    </row>
    <row r="199" spans="14:15" x14ac:dyDescent="0.25">
      <c r="N199" s="12"/>
      <c r="O199" s="12"/>
    </row>
    <row r="200" spans="14:15" x14ac:dyDescent="0.25">
      <c r="N200" s="12"/>
      <c r="O200" s="12"/>
    </row>
    <row r="201" spans="14:15" x14ac:dyDescent="0.25">
      <c r="N201" s="12"/>
      <c r="O201" s="12"/>
    </row>
    <row r="202" spans="14:15" x14ac:dyDescent="0.25">
      <c r="N202" s="12"/>
      <c r="O202" s="12"/>
    </row>
    <row r="203" spans="14:15" x14ac:dyDescent="0.25">
      <c r="N203" s="12"/>
      <c r="O203" s="12"/>
    </row>
    <row r="204" spans="14:15" x14ac:dyDescent="0.25">
      <c r="N204" s="12"/>
      <c r="O204" s="12"/>
    </row>
    <row r="205" spans="14:15" x14ac:dyDescent="0.25">
      <c r="N205" s="12"/>
      <c r="O205" s="12"/>
    </row>
    <row r="206" spans="14:15" x14ac:dyDescent="0.25">
      <c r="N206" s="12"/>
      <c r="O206" s="12"/>
    </row>
    <row r="207" spans="14:15" x14ac:dyDescent="0.25">
      <c r="N207" s="12"/>
      <c r="O207" s="12"/>
    </row>
    <row r="208" spans="14:15" x14ac:dyDescent="0.25">
      <c r="N208" s="12"/>
      <c r="O208" s="12"/>
    </row>
    <row r="209" spans="14:15" x14ac:dyDescent="0.25">
      <c r="N209" s="12"/>
      <c r="O209" s="12"/>
    </row>
    <row r="210" spans="14:15" x14ac:dyDescent="0.25">
      <c r="N210" s="12"/>
      <c r="O210" s="12"/>
    </row>
    <row r="211" spans="14:15" x14ac:dyDescent="0.25">
      <c r="N211" s="12"/>
      <c r="O211" s="12"/>
    </row>
    <row r="212" spans="14:15" x14ac:dyDescent="0.25">
      <c r="N212" s="12"/>
      <c r="O212" s="12"/>
    </row>
    <row r="213" spans="14:15" x14ac:dyDescent="0.25">
      <c r="N213" s="12"/>
      <c r="O213" s="12"/>
    </row>
    <row r="214" spans="14:15" x14ac:dyDescent="0.25">
      <c r="N214" s="12"/>
      <c r="O214" s="12"/>
    </row>
    <row r="215" spans="14:15" x14ac:dyDescent="0.25">
      <c r="N215" s="12"/>
      <c r="O215" s="12"/>
    </row>
    <row r="216" spans="14:15" x14ac:dyDescent="0.25">
      <c r="N216" s="12"/>
      <c r="O216" s="12"/>
    </row>
    <row r="217" spans="14:15" x14ac:dyDescent="0.25">
      <c r="N217" s="12"/>
      <c r="O217" s="12"/>
    </row>
    <row r="218" spans="14:15" x14ac:dyDescent="0.25">
      <c r="N218" s="12"/>
      <c r="O218" s="12"/>
    </row>
    <row r="219" spans="14:15" x14ac:dyDescent="0.25">
      <c r="N219" s="12"/>
      <c r="O219" s="12"/>
    </row>
    <row r="220" spans="14:15" x14ac:dyDescent="0.25">
      <c r="N220" s="12"/>
      <c r="O220" s="12"/>
    </row>
    <row r="221" spans="14:15" x14ac:dyDescent="0.25">
      <c r="N221" s="12"/>
      <c r="O221" s="12"/>
    </row>
    <row r="222" spans="14:15" x14ac:dyDescent="0.25">
      <c r="N222" s="12"/>
      <c r="O222" s="12"/>
    </row>
    <row r="223" spans="14:15" x14ac:dyDescent="0.25">
      <c r="N223" s="12"/>
      <c r="O223" s="12"/>
    </row>
    <row r="224" spans="14:15" x14ac:dyDescent="0.25">
      <c r="N224" s="12"/>
      <c r="O224" s="12"/>
    </row>
    <row r="225" spans="14:15" x14ac:dyDescent="0.25">
      <c r="N225" s="12"/>
      <c r="O225" s="12"/>
    </row>
    <row r="226" spans="14:15" x14ac:dyDescent="0.25">
      <c r="N226" s="12"/>
      <c r="O226" s="12"/>
    </row>
    <row r="227" spans="14:15" x14ac:dyDescent="0.25">
      <c r="N227" s="12"/>
      <c r="O227" s="12"/>
    </row>
    <row r="228" spans="14:15" x14ac:dyDescent="0.25">
      <c r="N228" s="12"/>
      <c r="O228" s="12"/>
    </row>
    <row r="229" spans="14:15" x14ac:dyDescent="0.25">
      <c r="N229" s="12"/>
      <c r="O229" s="12"/>
    </row>
    <row r="230" spans="14:15" x14ac:dyDescent="0.25">
      <c r="N230" s="12"/>
      <c r="O230" s="12"/>
    </row>
    <row r="231" spans="14:15" x14ac:dyDescent="0.25">
      <c r="N231" s="12"/>
      <c r="O231" s="12"/>
    </row>
    <row r="232" spans="14:15" x14ac:dyDescent="0.25">
      <c r="N232" s="12"/>
      <c r="O232" s="12"/>
    </row>
    <row r="233" spans="14:15" x14ac:dyDescent="0.25">
      <c r="N233" s="12"/>
      <c r="O233" s="12"/>
    </row>
    <row r="234" spans="14:15" x14ac:dyDescent="0.25">
      <c r="N234" s="12"/>
      <c r="O234" s="12"/>
    </row>
    <row r="235" spans="14:15" x14ac:dyDescent="0.25">
      <c r="N235" s="12"/>
      <c r="O235" s="12"/>
    </row>
    <row r="236" spans="14:15" x14ac:dyDescent="0.25">
      <c r="N236" s="12"/>
      <c r="O236" s="12"/>
    </row>
    <row r="237" spans="14:15" x14ac:dyDescent="0.25">
      <c r="N237" s="12"/>
      <c r="O237" s="12"/>
    </row>
    <row r="238" spans="14:15" x14ac:dyDescent="0.25">
      <c r="N238" s="12"/>
      <c r="O238" s="12"/>
    </row>
    <row r="239" spans="14:15" x14ac:dyDescent="0.25">
      <c r="N239" s="12"/>
      <c r="O239" s="12"/>
    </row>
    <row r="240" spans="14:15" x14ac:dyDescent="0.25">
      <c r="N240" s="12"/>
      <c r="O240" s="12"/>
    </row>
    <row r="241" spans="14:15" x14ac:dyDescent="0.25">
      <c r="N241" s="12"/>
      <c r="O241" s="12"/>
    </row>
    <row r="242" spans="14:15" x14ac:dyDescent="0.25">
      <c r="N242" s="12"/>
      <c r="O242" s="12"/>
    </row>
    <row r="243" spans="14:15" x14ac:dyDescent="0.25">
      <c r="N243" s="12"/>
      <c r="O243" s="12"/>
    </row>
    <row r="244" spans="14:15" x14ac:dyDescent="0.25">
      <c r="N244" s="12"/>
      <c r="O244" s="12"/>
    </row>
    <row r="245" spans="14:15" x14ac:dyDescent="0.25">
      <c r="N245" s="12"/>
      <c r="O245" s="12"/>
    </row>
    <row r="246" spans="14:15" x14ac:dyDescent="0.25">
      <c r="N246" s="12"/>
      <c r="O246" s="12"/>
    </row>
    <row r="247" spans="14:15" x14ac:dyDescent="0.25">
      <c r="N247" s="12"/>
      <c r="O247" s="12"/>
    </row>
    <row r="248" spans="14:15" x14ac:dyDescent="0.25">
      <c r="N248" s="12"/>
      <c r="O248" s="12"/>
    </row>
    <row r="249" spans="14:15" x14ac:dyDescent="0.25">
      <c r="N249" s="12"/>
      <c r="O249" s="12"/>
    </row>
    <row r="250" spans="14:15" x14ac:dyDescent="0.25">
      <c r="N250" s="12"/>
      <c r="O250" s="12"/>
    </row>
    <row r="251" spans="14:15" x14ac:dyDescent="0.25">
      <c r="N251" s="12"/>
      <c r="O251" s="12"/>
    </row>
    <row r="252" spans="14:15" x14ac:dyDescent="0.25">
      <c r="N252" s="12"/>
      <c r="O252" s="12"/>
    </row>
    <row r="253" spans="14:15" x14ac:dyDescent="0.25">
      <c r="N253" s="12"/>
      <c r="O253" s="12"/>
    </row>
    <row r="254" spans="14:15" x14ac:dyDescent="0.25">
      <c r="N254" s="12"/>
      <c r="O254" s="12"/>
    </row>
    <row r="255" spans="14:15" x14ac:dyDescent="0.25">
      <c r="N255" s="12"/>
      <c r="O255" s="12"/>
    </row>
    <row r="256" spans="14:15" x14ac:dyDescent="0.25">
      <c r="N256" s="12"/>
      <c r="O256" s="12"/>
    </row>
    <row r="257" spans="14:15" x14ac:dyDescent="0.25">
      <c r="N257" s="12"/>
      <c r="O257" s="12"/>
    </row>
    <row r="258" spans="14:15" x14ac:dyDescent="0.25">
      <c r="N258" s="12"/>
      <c r="O258" s="12"/>
    </row>
    <row r="259" spans="14:15" x14ac:dyDescent="0.25">
      <c r="N259" s="12"/>
      <c r="O259" s="12"/>
    </row>
    <row r="260" spans="14:15" x14ac:dyDescent="0.25">
      <c r="N260" s="12"/>
      <c r="O260" s="12"/>
    </row>
    <row r="261" spans="14:15" x14ac:dyDescent="0.25">
      <c r="N261" s="12"/>
      <c r="O261" s="12"/>
    </row>
    <row r="262" spans="14:15" x14ac:dyDescent="0.25">
      <c r="N262" s="12"/>
      <c r="O262" s="12"/>
    </row>
    <row r="263" spans="14:15" x14ac:dyDescent="0.25">
      <c r="N263" s="12"/>
      <c r="O263" s="12"/>
    </row>
    <row r="264" spans="14:15" x14ac:dyDescent="0.25">
      <c r="N264" s="12"/>
      <c r="O264" s="12"/>
    </row>
    <row r="265" spans="14:15" x14ac:dyDescent="0.25">
      <c r="N265" s="12"/>
      <c r="O265" s="12"/>
    </row>
    <row r="266" spans="14:15" x14ac:dyDescent="0.25">
      <c r="N266" s="12"/>
      <c r="O266" s="12"/>
    </row>
    <row r="267" spans="14:15" x14ac:dyDescent="0.25">
      <c r="N267" s="12"/>
      <c r="O267" s="12"/>
    </row>
    <row r="268" spans="14:15" x14ac:dyDescent="0.25">
      <c r="N268" s="12"/>
      <c r="O268" s="12"/>
    </row>
    <row r="269" spans="14:15" x14ac:dyDescent="0.25">
      <c r="N269" s="12"/>
      <c r="O269" s="12"/>
    </row>
    <row r="270" spans="14:15" x14ac:dyDescent="0.25">
      <c r="N270" s="12"/>
      <c r="O270" s="12"/>
    </row>
    <row r="271" spans="14:15" x14ac:dyDescent="0.25">
      <c r="N271" s="12"/>
      <c r="O271" s="12"/>
    </row>
    <row r="272" spans="14:15" x14ac:dyDescent="0.25">
      <c r="N272" s="12"/>
      <c r="O272" s="12"/>
    </row>
    <row r="273" spans="14:15" x14ac:dyDescent="0.25">
      <c r="N273" s="12"/>
      <c r="O273" s="12"/>
    </row>
    <row r="274" spans="14:15" x14ac:dyDescent="0.25">
      <c r="N274" s="12"/>
      <c r="O274" s="12"/>
    </row>
    <row r="275" spans="14:15" x14ac:dyDescent="0.25">
      <c r="N275" s="12"/>
      <c r="O275" s="12"/>
    </row>
    <row r="276" spans="14:15" x14ac:dyDescent="0.25">
      <c r="N276" s="12"/>
      <c r="O276" s="12"/>
    </row>
    <row r="277" spans="14:15" x14ac:dyDescent="0.25">
      <c r="N277" s="12"/>
      <c r="O277" s="12"/>
    </row>
    <row r="278" spans="14:15" x14ac:dyDescent="0.25">
      <c r="N278" s="12"/>
      <c r="O278" s="12"/>
    </row>
    <row r="279" spans="14:15" x14ac:dyDescent="0.25">
      <c r="N279" s="12"/>
      <c r="O279" s="12"/>
    </row>
    <row r="280" spans="14:15" x14ac:dyDescent="0.25">
      <c r="N280" s="12"/>
      <c r="O280" s="12"/>
    </row>
    <row r="281" spans="14:15" x14ac:dyDescent="0.25">
      <c r="N281" s="12"/>
      <c r="O281" s="12"/>
    </row>
    <row r="282" spans="14:15" x14ac:dyDescent="0.25">
      <c r="N282" s="12"/>
      <c r="O282" s="12"/>
    </row>
    <row r="283" spans="14:15" x14ac:dyDescent="0.25">
      <c r="N283" s="12"/>
      <c r="O283" s="12"/>
    </row>
    <row r="284" spans="14:15" x14ac:dyDescent="0.25">
      <c r="N284" s="12"/>
      <c r="O284" s="12"/>
    </row>
    <row r="285" spans="14:15" x14ac:dyDescent="0.25">
      <c r="N285" s="12"/>
      <c r="O285" s="12"/>
    </row>
    <row r="286" spans="14:15" x14ac:dyDescent="0.25">
      <c r="N286" s="12"/>
      <c r="O286" s="12"/>
    </row>
    <row r="287" spans="14:15" x14ac:dyDescent="0.25">
      <c r="N287" s="12"/>
      <c r="O287" s="12"/>
    </row>
    <row r="288" spans="14:15" x14ac:dyDescent="0.25">
      <c r="N288" s="12"/>
      <c r="O288" s="12"/>
    </row>
    <row r="289" spans="14:15" x14ac:dyDescent="0.25">
      <c r="N289" s="12"/>
      <c r="O289" s="12"/>
    </row>
    <row r="290" spans="14:15" x14ac:dyDescent="0.25">
      <c r="N290" s="12"/>
      <c r="O290" s="12"/>
    </row>
    <row r="291" spans="14:15" x14ac:dyDescent="0.25">
      <c r="N291" s="12"/>
      <c r="O291" s="12"/>
    </row>
    <row r="292" spans="14:15" x14ac:dyDescent="0.25">
      <c r="N292" s="12"/>
      <c r="O292" s="12"/>
    </row>
    <row r="293" spans="14:15" x14ac:dyDescent="0.25">
      <c r="N293" s="12"/>
      <c r="O293" s="12"/>
    </row>
    <row r="294" spans="14:15" x14ac:dyDescent="0.25">
      <c r="N294" s="12"/>
      <c r="O294" s="12"/>
    </row>
    <row r="295" spans="14:15" x14ac:dyDescent="0.25">
      <c r="N295" s="12"/>
      <c r="O295" s="12"/>
    </row>
    <row r="296" spans="14:15" x14ac:dyDescent="0.25">
      <c r="N296" s="12"/>
      <c r="O296" s="12"/>
    </row>
    <row r="297" spans="14:15" x14ac:dyDescent="0.25">
      <c r="N297" s="12"/>
      <c r="O297" s="12"/>
    </row>
    <row r="298" spans="14:15" x14ac:dyDescent="0.25">
      <c r="N298" s="12"/>
      <c r="O298" s="12"/>
    </row>
    <row r="299" spans="14:15" x14ac:dyDescent="0.25">
      <c r="N299" s="12"/>
      <c r="O299" s="12"/>
    </row>
    <row r="300" spans="14:15" x14ac:dyDescent="0.25">
      <c r="N300" s="12"/>
      <c r="O300" s="12"/>
    </row>
    <row r="301" spans="14:15" x14ac:dyDescent="0.25">
      <c r="N301" s="12"/>
      <c r="O301" s="12"/>
    </row>
    <row r="302" spans="14:15" x14ac:dyDescent="0.25">
      <c r="N302" s="12"/>
      <c r="O302" s="12"/>
    </row>
    <row r="303" spans="14:15" x14ac:dyDescent="0.25">
      <c r="N303" s="12"/>
      <c r="O303" s="12"/>
    </row>
    <row r="304" spans="14:15" x14ac:dyDescent="0.25">
      <c r="N304" s="12"/>
      <c r="O304" s="12"/>
    </row>
    <row r="305" spans="14:15" x14ac:dyDescent="0.25">
      <c r="N305" s="12"/>
      <c r="O305" s="12"/>
    </row>
    <row r="306" spans="14:15" x14ac:dyDescent="0.25">
      <c r="N306" s="12"/>
      <c r="O306" s="12"/>
    </row>
    <row r="307" spans="14:15" x14ac:dyDescent="0.25">
      <c r="N307" s="12"/>
      <c r="O307" s="12"/>
    </row>
    <row r="308" spans="14:15" x14ac:dyDescent="0.25">
      <c r="N308" s="12"/>
      <c r="O308" s="12"/>
    </row>
    <row r="309" spans="14:15" x14ac:dyDescent="0.25">
      <c r="N309" s="12"/>
      <c r="O309" s="12"/>
    </row>
    <row r="310" spans="14:15" x14ac:dyDescent="0.25">
      <c r="N310" s="12"/>
      <c r="O310" s="12"/>
    </row>
    <row r="311" spans="14:15" x14ac:dyDescent="0.25">
      <c r="N311" s="12"/>
      <c r="O311" s="12"/>
    </row>
    <row r="312" spans="14:15" x14ac:dyDescent="0.25">
      <c r="N312" s="12"/>
      <c r="O312" s="12"/>
    </row>
    <row r="313" spans="14:15" x14ac:dyDescent="0.25">
      <c r="N313" s="12"/>
      <c r="O313" s="12"/>
    </row>
    <row r="314" spans="14:15" x14ac:dyDescent="0.25">
      <c r="N314" s="12"/>
      <c r="O314" s="12"/>
    </row>
    <row r="315" spans="14:15" x14ac:dyDescent="0.25">
      <c r="N315" s="12"/>
      <c r="O315" s="12"/>
    </row>
    <row r="316" spans="14:15" x14ac:dyDescent="0.25">
      <c r="N316" s="12"/>
      <c r="O316" s="12"/>
    </row>
    <row r="317" spans="14:15" x14ac:dyDescent="0.25">
      <c r="N317" s="12"/>
      <c r="O317" s="12"/>
    </row>
    <row r="318" spans="14:15" x14ac:dyDescent="0.25">
      <c r="N318" s="12"/>
      <c r="O318" s="12"/>
    </row>
    <row r="319" spans="14:15" x14ac:dyDescent="0.25">
      <c r="N319" s="12"/>
      <c r="O319" s="12"/>
    </row>
    <row r="320" spans="14:15" x14ac:dyDescent="0.25">
      <c r="N320" s="12"/>
      <c r="O320" s="12"/>
    </row>
    <row r="321" spans="14:15" x14ac:dyDescent="0.25">
      <c r="N321" s="12"/>
      <c r="O321" s="12"/>
    </row>
    <row r="322" spans="14:15" x14ac:dyDescent="0.25">
      <c r="N322" s="12"/>
      <c r="O322" s="12"/>
    </row>
    <row r="323" spans="14:15" x14ac:dyDescent="0.25">
      <c r="N323" s="12"/>
      <c r="O323" s="12"/>
    </row>
    <row r="324" spans="14:15" x14ac:dyDescent="0.25">
      <c r="N324" s="12"/>
      <c r="O324" s="12"/>
    </row>
    <row r="325" spans="14:15" x14ac:dyDescent="0.25">
      <c r="N325" s="12"/>
      <c r="O325" s="12"/>
    </row>
    <row r="326" spans="14:15" x14ac:dyDescent="0.25">
      <c r="N326" s="12"/>
      <c r="O326" s="12"/>
    </row>
    <row r="327" spans="14:15" x14ac:dyDescent="0.25">
      <c r="N327" s="12"/>
      <c r="O327" s="12"/>
    </row>
    <row r="328" spans="14:15" x14ac:dyDescent="0.25">
      <c r="N328" s="12"/>
      <c r="O328" s="12"/>
    </row>
    <row r="329" spans="14:15" x14ac:dyDescent="0.25">
      <c r="N329" s="12"/>
      <c r="O329" s="12"/>
    </row>
    <row r="330" spans="14:15" x14ac:dyDescent="0.25">
      <c r="N330" s="12"/>
      <c r="O330" s="12"/>
    </row>
    <row r="331" spans="14:15" x14ac:dyDescent="0.25">
      <c r="N331" s="12"/>
      <c r="O331" s="12"/>
    </row>
    <row r="332" spans="14:15" x14ac:dyDescent="0.25">
      <c r="N332" s="12"/>
      <c r="O332" s="12"/>
    </row>
    <row r="333" spans="14:15" x14ac:dyDescent="0.25">
      <c r="N333" s="12"/>
      <c r="O333" s="12"/>
    </row>
    <row r="334" spans="14:15" x14ac:dyDescent="0.25">
      <c r="N334" s="12"/>
      <c r="O334" s="12"/>
    </row>
    <row r="335" spans="14:15" x14ac:dyDescent="0.25">
      <c r="N335" s="12"/>
      <c r="O335" s="12"/>
    </row>
    <row r="336" spans="14:15" x14ac:dyDescent="0.25">
      <c r="N336" s="12"/>
      <c r="O336" s="12"/>
    </row>
    <row r="337" spans="14:15" x14ac:dyDescent="0.25">
      <c r="N337" s="12"/>
      <c r="O337" s="12"/>
    </row>
    <row r="338" spans="14:15" x14ac:dyDescent="0.25">
      <c r="N338" s="12"/>
      <c r="O338" s="12"/>
    </row>
    <row r="339" spans="14:15" x14ac:dyDescent="0.25">
      <c r="N339" s="12"/>
      <c r="O339" s="12"/>
    </row>
    <row r="340" spans="14:15" x14ac:dyDescent="0.25">
      <c r="N340" s="12"/>
      <c r="O340" s="12"/>
    </row>
    <row r="341" spans="14:15" x14ac:dyDescent="0.25">
      <c r="N341" s="12"/>
      <c r="O341" s="12"/>
    </row>
    <row r="342" spans="14:15" x14ac:dyDescent="0.25">
      <c r="N342" s="12"/>
      <c r="O342" s="12"/>
    </row>
    <row r="343" spans="14:15" x14ac:dyDescent="0.25">
      <c r="N343" s="12"/>
      <c r="O343" s="12"/>
    </row>
    <row r="344" spans="14:15" x14ac:dyDescent="0.25">
      <c r="N344" s="12"/>
      <c r="O344" s="12"/>
    </row>
    <row r="345" spans="14:15" x14ac:dyDescent="0.25">
      <c r="N345" s="12"/>
      <c r="O345" s="12"/>
    </row>
    <row r="346" spans="14:15" x14ac:dyDescent="0.25">
      <c r="N346" s="12"/>
      <c r="O346" s="12"/>
    </row>
    <row r="347" spans="14:15" x14ac:dyDescent="0.25">
      <c r="N347" s="12"/>
      <c r="O347" s="12"/>
    </row>
    <row r="348" spans="14:15" x14ac:dyDescent="0.25">
      <c r="N348" s="12"/>
      <c r="O348" s="12"/>
    </row>
    <row r="349" spans="14:15" x14ac:dyDescent="0.25">
      <c r="N349" s="12"/>
      <c r="O349" s="12"/>
    </row>
    <row r="350" spans="14:15" x14ac:dyDescent="0.25">
      <c r="N350" s="12"/>
      <c r="O350" s="12"/>
    </row>
    <row r="351" spans="14:15" x14ac:dyDescent="0.25">
      <c r="N351" s="12"/>
      <c r="O351" s="12"/>
    </row>
    <row r="352" spans="14:15" x14ac:dyDescent="0.25">
      <c r="N352" s="12"/>
      <c r="O352" s="12"/>
    </row>
    <row r="353" spans="14:15" x14ac:dyDescent="0.25">
      <c r="N353" s="12"/>
      <c r="O353" s="12"/>
    </row>
    <row r="354" spans="14:15" x14ac:dyDescent="0.25">
      <c r="N354" s="12"/>
      <c r="O354" s="12"/>
    </row>
    <row r="355" spans="14:15" x14ac:dyDescent="0.25">
      <c r="N355" s="12"/>
      <c r="O355" s="12"/>
    </row>
    <row r="356" spans="14:15" x14ac:dyDescent="0.25">
      <c r="N356" s="12"/>
      <c r="O356" s="12"/>
    </row>
    <row r="357" spans="14:15" x14ac:dyDescent="0.25">
      <c r="N357" s="12"/>
      <c r="O357" s="12"/>
    </row>
    <row r="358" spans="14:15" x14ac:dyDescent="0.25">
      <c r="N358" s="12"/>
      <c r="O358" s="12"/>
    </row>
    <row r="359" spans="14:15" x14ac:dyDescent="0.25">
      <c r="N359" s="12"/>
      <c r="O359" s="12"/>
    </row>
    <row r="360" spans="14:15" x14ac:dyDescent="0.25">
      <c r="N360" s="12"/>
      <c r="O360" s="12"/>
    </row>
    <row r="361" spans="14:15" x14ac:dyDescent="0.25">
      <c r="N361" s="12"/>
      <c r="O361" s="12"/>
    </row>
    <row r="362" spans="14:15" x14ac:dyDescent="0.25">
      <c r="N362" s="12"/>
      <c r="O362" s="12"/>
    </row>
    <row r="363" spans="14:15" x14ac:dyDescent="0.25">
      <c r="N363" s="12"/>
      <c r="O363" s="12"/>
    </row>
    <row r="364" spans="14:15" x14ac:dyDescent="0.25">
      <c r="N364" s="12"/>
      <c r="O364" s="12"/>
    </row>
    <row r="365" spans="14:15" x14ac:dyDescent="0.25">
      <c r="N365" s="12"/>
      <c r="O365" s="12"/>
    </row>
    <row r="366" spans="14:15" x14ac:dyDescent="0.25">
      <c r="N366" s="12"/>
      <c r="O366" s="12"/>
    </row>
    <row r="367" spans="14:15" x14ac:dyDescent="0.25">
      <c r="N367" s="12"/>
      <c r="O367" s="12"/>
    </row>
    <row r="368" spans="14:15" x14ac:dyDescent="0.25">
      <c r="N368" s="12"/>
      <c r="O368" s="12"/>
    </row>
    <row r="369" spans="14:15" x14ac:dyDescent="0.25">
      <c r="N369" s="12"/>
      <c r="O369" s="12"/>
    </row>
    <row r="370" spans="14:15" x14ac:dyDescent="0.25">
      <c r="N370" s="12"/>
      <c r="O370" s="12"/>
    </row>
    <row r="371" spans="14:15" x14ac:dyDescent="0.25">
      <c r="N371" s="12"/>
      <c r="O371" s="12"/>
    </row>
    <row r="372" spans="14:15" x14ac:dyDescent="0.25">
      <c r="N372" s="12"/>
      <c r="O372" s="12"/>
    </row>
    <row r="373" spans="14:15" x14ac:dyDescent="0.25">
      <c r="N373" s="12"/>
      <c r="O373" s="12"/>
    </row>
    <row r="374" spans="14:15" x14ac:dyDescent="0.25">
      <c r="N374" s="12"/>
      <c r="O374" s="12"/>
    </row>
    <row r="375" spans="14:15" x14ac:dyDescent="0.25">
      <c r="N375" s="12"/>
      <c r="O375" s="12"/>
    </row>
    <row r="376" spans="14:15" x14ac:dyDescent="0.25">
      <c r="N376" s="12"/>
      <c r="O376" s="12"/>
    </row>
    <row r="377" spans="14:15" x14ac:dyDescent="0.25">
      <c r="N377" s="12"/>
      <c r="O377" s="12"/>
    </row>
    <row r="378" spans="14:15" x14ac:dyDescent="0.25">
      <c r="N378" s="12"/>
      <c r="O378" s="12"/>
    </row>
    <row r="379" spans="14:15" x14ac:dyDescent="0.25">
      <c r="N379" s="12"/>
      <c r="O379" s="12"/>
    </row>
    <row r="380" spans="14:15" x14ac:dyDescent="0.25">
      <c r="N380" s="12"/>
      <c r="O380" s="12"/>
    </row>
    <row r="381" spans="14:15" x14ac:dyDescent="0.25">
      <c r="N381" s="12"/>
      <c r="O381" s="12"/>
    </row>
    <row r="382" spans="14:15" x14ac:dyDescent="0.25">
      <c r="N382" s="12"/>
      <c r="O382" s="12"/>
    </row>
    <row r="383" spans="14:15" x14ac:dyDescent="0.25">
      <c r="N383" s="12"/>
      <c r="O383" s="12"/>
    </row>
    <row r="384" spans="14:15" x14ac:dyDescent="0.25">
      <c r="N384" s="12"/>
      <c r="O384" s="12"/>
    </row>
    <row r="385" spans="14:15" x14ac:dyDescent="0.25">
      <c r="N385" s="12"/>
      <c r="O385" s="12"/>
    </row>
    <row r="386" spans="14:15" x14ac:dyDescent="0.25">
      <c r="N386" s="12"/>
      <c r="O386" s="12"/>
    </row>
    <row r="387" spans="14:15" x14ac:dyDescent="0.25">
      <c r="N387" s="12"/>
      <c r="O387" s="12"/>
    </row>
    <row r="388" spans="14:15" x14ac:dyDescent="0.25">
      <c r="N388" s="12"/>
      <c r="O388" s="12"/>
    </row>
    <row r="389" spans="14:15" x14ac:dyDescent="0.25">
      <c r="N389" s="12"/>
      <c r="O389" s="12"/>
    </row>
    <row r="390" spans="14:15" x14ac:dyDescent="0.25">
      <c r="N390" s="12"/>
      <c r="O390" s="12"/>
    </row>
    <row r="391" spans="14:15" x14ac:dyDescent="0.25">
      <c r="N391" s="12"/>
      <c r="O391" s="12"/>
    </row>
    <row r="392" spans="14:15" x14ac:dyDescent="0.25">
      <c r="N392" s="12"/>
      <c r="O392" s="12"/>
    </row>
    <row r="393" spans="14:15" x14ac:dyDescent="0.25">
      <c r="N393" s="12"/>
      <c r="O393" s="12"/>
    </row>
    <row r="394" spans="14:15" x14ac:dyDescent="0.25">
      <c r="N394" s="12"/>
      <c r="O394" s="12"/>
    </row>
    <row r="395" spans="14:15" x14ac:dyDescent="0.25">
      <c r="N395" s="12"/>
      <c r="O395" s="12"/>
    </row>
    <row r="396" spans="14:15" x14ac:dyDescent="0.25">
      <c r="N396" s="12"/>
      <c r="O396" s="12"/>
    </row>
    <row r="397" spans="14:15" x14ac:dyDescent="0.25">
      <c r="N397" s="12"/>
      <c r="O397" s="12"/>
    </row>
    <row r="398" spans="14:15" x14ac:dyDescent="0.25">
      <c r="N398" s="12"/>
      <c r="O398" s="12"/>
    </row>
    <row r="399" spans="14:15" x14ac:dyDescent="0.25">
      <c r="N399" s="12"/>
      <c r="O399" s="12"/>
    </row>
    <row r="400" spans="14:15" x14ac:dyDescent="0.25">
      <c r="N400" s="12"/>
      <c r="O400" s="12"/>
    </row>
    <row r="401" spans="14:15" x14ac:dyDescent="0.25">
      <c r="N401" s="12"/>
      <c r="O401" s="12"/>
    </row>
    <row r="402" spans="14:15" x14ac:dyDescent="0.25">
      <c r="N402" s="12"/>
      <c r="O402" s="12"/>
    </row>
    <row r="403" spans="14:15" x14ac:dyDescent="0.25">
      <c r="N403" s="12"/>
      <c r="O403" s="12"/>
    </row>
    <row r="404" spans="14:15" x14ac:dyDescent="0.25">
      <c r="N404" s="12"/>
      <c r="O404" s="12"/>
    </row>
    <row r="405" spans="14:15" x14ac:dyDescent="0.25">
      <c r="N405" s="12"/>
      <c r="O405" s="12"/>
    </row>
    <row r="406" spans="14:15" x14ac:dyDescent="0.25">
      <c r="N406" s="12"/>
      <c r="O406" s="12"/>
    </row>
    <row r="407" spans="14:15" x14ac:dyDescent="0.25">
      <c r="N407" s="12"/>
      <c r="O407" s="12"/>
    </row>
    <row r="408" spans="14:15" x14ac:dyDescent="0.25">
      <c r="N408" s="12"/>
      <c r="O408" s="12"/>
    </row>
    <row r="409" spans="14:15" x14ac:dyDescent="0.25">
      <c r="N409" s="12"/>
      <c r="O409" s="12"/>
    </row>
    <row r="410" spans="14:15" x14ac:dyDescent="0.25">
      <c r="N410" s="12"/>
      <c r="O410" s="12"/>
    </row>
    <row r="411" spans="14:15" x14ac:dyDescent="0.25">
      <c r="N411" s="12"/>
      <c r="O411" s="12"/>
    </row>
    <row r="412" spans="14:15" x14ac:dyDescent="0.25">
      <c r="N412" s="12"/>
      <c r="O412" s="12"/>
    </row>
    <row r="413" spans="14:15" x14ac:dyDescent="0.25">
      <c r="N413" s="12"/>
      <c r="O413" s="12"/>
    </row>
    <row r="414" spans="14:15" x14ac:dyDescent="0.25">
      <c r="N414" s="12"/>
      <c r="O414" s="12"/>
    </row>
    <row r="415" spans="14:15" x14ac:dyDescent="0.25">
      <c r="N415" s="12"/>
      <c r="O415" s="12"/>
    </row>
    <row r="416" spans="14:15" x14ac:dyDescent="0.25">
      <c r="N416" s="12"/>
      <c r="O416" s="12"/>
    </row>
    <row r="417" spans="14:15" x14ac:dyDescent="0.25">
      <c r="N417" s="12"/>
      <c r="O417" s="12"/>
    </row>
    <row r="418" spans="14:15" x14ac:dyDescent="0.25">
      <c r="N418" s="12"/>
      <c r="O418" s="12"/>
    </row>
    <row r="419" spans="14:15" x14ac:dyDescent="0.25">
      <c r="N419" s="12"/>
      <c r="O419" s="12"/>
    </row>
    <row r="420" spans="14:15" x14ac:dyDescent="0.25">
      <c r="N420" s="12"/>
      <c r="O420" s="12"/>
    </row>
    <row r="421" spans="14:15" x14ac:dyDescent="0.25">
      <c r="N421" s="12"/>
      <c r="O421" s="12"/>
    </row>
    <row r="422" spans="14:15" x14ac:dyDescent="0.25">
      <c r="N422" s="12"/>
      <c r="O422" s="12"/>
    </row>
    <row r="423" spans="14:15" x14ac:dyDescent="0.25">
      <c r="N423" s="12"/>
      <c r="O423" s="12"/>
    </row>
    <row r="424" spans="14:15" x14ac:dyDescent="0.25">
      <c r="N424" s="12"/>
      <c r="O424" s="12"/>
    </row>
    <row r="425" spans="14:15" x14ac:dyDescent="0.25">
      <c r="N425" s="12"/>
      <c r="O425" s="12"/>
    </row>
    <row r="426" spans="14:15" x14ac:dyDescent="0.25">
      <c r="N426" s="12"/>
      <c r="O426" s="12"/>
    </row>
    <row r="427" spans="14:15" x14ac:dyDescent="0.25">
      <c r="N427" s="12"/>
      <c r="O427" s="12"/>
    </row>
    <row r="428" spans="14:15" x14ac:dyDescent="0.25">
      <c r="N428" s="12"/>
      <c r="O428" s="12"/>
    </row>
    <row r="429" spans="14:15" x14ac:dyDescent="0.25">
      <c r="N429" s="12"/>
      <c r="O429" s="12"/>
    </row>
    <row r="430" spans="14:15" x14ac:dyDescent="0.25">
      <c r="N430" s="12"/>
      <c r="O430" s="12"/>
    </row>
    <row r="431" spans="14:15" x14ac:dyDescent="0.25">
      <c r="N431" s="12"/>
      <c r="O431" s="12"/>
    </row>
    <row r="432" spans="14:15" x14ac:dyDescent="0.25">
      <c r="N432" s="12"/>
      <c r="O432" s="12"/>
    </row>
    <row r="433" spans="14:15" x14ac:dyDescent="0.25">
      <c r="N433" s="12"/>
      <c r="O433" s="12"/>
    </row>
    <row r="434" spans="14:15" x14ac:dyDescent="0.25">
      <c r="N434" s="12"/>
      <c r="O434" s="12"/>
    </row>
    <row r="435" spans="14:15" x14ac:dyDescent="0.25">
      <c r="N435" s="12"/>
      <c r="O435" s="12"/>
    </row>
    <row r="436" spans="14:15" x14ac:dyDescent="0.25">
      <c r="N436" s="12"/>
      <c r="O436" s="12"/>
    </row>
    <row r="437" spans="14:15" x14ac:dyDescent="0.25">
      <c r="N437" s="12"/>
      <c r="O437" s="12"/>
    </row>
    <row r="438" spans="14:15" x14ac:dyDescent="0.25">
      <c r="N438" s="12"/>
      <c r="O438" s="12"/>
    </row>
    <row r="439" spans="14:15" x14ac:dyDescent="0.25">
      <c r="N439" s="12"/>
      <c r="O439" s="12"/>
    </row>
    <row r="440" spans="14:15" x14ac:dyDescent="0.25">
      <c r="N440" s="12"/>
      <c r="O440" s="12"/>
    </row>
    <row r="441" spans="14:15" x14ac:dyDescent="0.25">
      <c r="N441" s="12"/>
      <c r="O441" s="12"/>
    </row>
    <row r="442" spans="14:15" x14ac:dyDescent="0.25">
      <c r="N442" s="12"/>
      <c r="O442" s="12"/>
    </row>
    <row r="443" spans="14:15" x14ac:dyDescent="0.25">
      <c r="N443" s="12"/>
      <c r="O443" s="12"/>
    </row>
    <row r="444" spans="14:15" x14ac:dyDescent="0.25">
      <c r="N444" s="12"/>
      <c r="O444" s="12"/>
    </row>
    <row r="445" spans="14:15" x14ac:dyDescent="0.25">
      <c r="N445" s="12"/>
      <c r="O445" s="12"/>
    </row>
    <row r="446" spans="14:15" x14ac:dyDescent="0.25">
      <c r="N446" s="12"/>
      <c r="O446" s="12"/>
    </row>
    <row r="447" spans="14:15" x14ac:dyDescent="0.25">
      <c r="N447" s="12"/>
      <c r="O447" s="12"/>
    </row>
    <row r="448" spans="14:15" x14ac:dyDescent="0.25">
      <c r="N448" s="12"/>
      <c r="O448" s="12"/>
    </row>
    <row r="449" spans="14:15" x14ac:dyDescent="0.25">
      <c r="N449" s="12"/>
      <c r="O449" s="12"/>
    </row>
    <row r="450" spans="14:15" x14ac:dyDescent="0.25">
      <c r="N450" s="12"/>
      <c r="O450" s="12"/>
    </row>
    <row r="451" spans="14:15" x14ac:dyDescent="0.25">
      <c r="N451" s="12"/>
      <c r="O451" s="12"/>
    </row>
    <row r="452" spans="14:15" x14ac:dyDescent="0.25">
      <c r="N452" s="12"/>
      <c r="O452" s="12"/>
    </row>
    <row r="453" spans="14:15" x14ac:dyDescent="0.25">
      <c r="N453" s="12"/>
      <c r="O453" s="12"/>
    </row>
    <row r="454" spans="14:15" x14ac:dyDescent="0.25">
      <c r="N454" s="12"/>
      <c r="O454" s="12"/>
    </row>
    <row r="455" spans="14:15" x14ac:dyDescent="0.25">
      <c r="N455" s="12"/>
      <c r="O455" s="12"/>
    </row>
    <row r="456" spans="14:15" x14ac:dyDescent="0.25">
      <c r="N456" s="12"/>
      <c r="O456" s="12"/>
    </row>
    <row r="457" spans="14:15" x14ac:dyDescent="0.25">
      <c r="N457" s="12"/>
      <c r="O457" s="12"/>
    </row>
    <row r="458" spans="14:15" x14ac:dyDescent="0.25">
      <c r="N458" s="12"/>
      <c r="O458" s="12"/>
    </row>
    <row r="459" spans="14:15" x14ac:dyDescent="0.25">
      <c r="N459" s="12"/>
      <c r="O459" s="12"/>
    </row>
    <row r="460" spans="14:15" x14ac:dyDescent="0.25">
      <c r="N460" s="12"/>
      <c r="O460" s="12"/>
    </row>
    <row r="461" spans="14:15" x14ac:dyDescent="0.25">
      <c r="N461" s="12"/>
      <c r="O461" s="12"/>
    </row>
    <row r="462" spans="14:15" x14ac:dyDescent="0.25">
      <c r="N462" s="12"/>
      <c r="O462" s="12"/>
    </row>
    <row r="463" spans="14:15" x14ac:dyDescent="0.25">
      <c r="N463" s="12"/>
      <c r="O463" s="12"/>
    </row>
    <row r="464" spans="14:15" x14ac:dyDescent="0.25">
      <c r="N464" s="12"/>
      <c r="O464" s="12"/>
    </row>
    <row r="465" spans="14:15" x14ac:dyDescent="0.25">
      <c r="N465" s="12"/>
      <c r="O465" s="12"/>
    </row>
    <row r="466" spans="14:15" x14ac:dyDescent="0.25">
      <c r="N466" s="12"/>
      <c r="O466" s="12"/>
    </row>
    <row r="467" spans="14:15" x14ac:dyDescent="0.25">
      <c r="N467" s="12"/>
      <c r="O467" s="12"/>
    </row>
    <row r="468" spans="14:15" x14ac:dyDescent="0.25">
      <c r="N468" s="12"/>
      <c r="O468" s="12"/>
    </row>
    <row r="469" spans="14:15" x14ac:dyDescent="0.25">
      <c r="N469" s="12"/>
      <c r="O469" s="12"/>
    </row>
    <row r="470" spans="14:15" x14ac:dyDescent="0.25">
      <c r="N470" s="12"/>
      <c r="O470" s="12"/>
    </row>
    <row r="471" spans="14:15" x14ac:dyDescent="0.25">
      <c r="N471" s="12"/>
      <c r="O471" s="12"/>
    </row>
    <row r="472" spans="14:15" x14ac:dyDescent="0.25">
      <c r="N472" s="12"/>
      <c r="O472" s="12"/>
    </row>
    <row r="473" spans="14:15" x14ac:dyDescent="0.25">
      <c r="N473" s="12"/>
      <c r="O473" s="12"/>
    </row>
    <row r="474" spans="14:15" x14ac:dyDescent="0.25">
      <c r="N474" s="12"/>
      <c r="O474" s="12"/>
    </row>
    <row r="475" spans="14:15" x14ac:dyDescent="0.25">
      <c r="N475" s="12"/>
      <c r="O475" s="12"/>
    </row>
    <row r="476" spans="14:15" x14ac:dyDescent="0.25">
      <c r="N476" s="12"/>
      <c r="O476" s="12"/>
    </row>
    <row r="477" spans="14:15" x14ac:dyDescent="0.25">
      <c r="N477" s="12"/>
      <c r="O477" s="12"/>
    </row>
    <row r="478" spans="14:15" x14ac:dyDescent="0.25">
      <c r="N478" s="12"/>
      <c r="O478" s="12"/>
    </row>
    <row r="479" spans="14:15" x14ac:dyDescent="0.25">
      <c r="N479" s="12"/>
      <c r="O479" s="12"/>
    </row>
    <row r="480" spans="14:15" x14ac:dyDescent="0.25">
      <c r="N480" s="12"/>
      <c r="O480" s="12"/>
    </row>
    <row r="481" spans="14:15" x14ac:dyDescent="0.25">
      <c r="N481" s="12"/>
      <c r="O481" s="12"/>
    </row>
    <row r="482" spans="14:15" x14ac:dyDescent="0.25">
      <c r="N482" s="12"/>
      <c r="O482" s="12"/>
    </row>
    <row r="483" spans="14:15" x14ac:dyDescent="0.25">
      <c r="N483" s="12"/>
      <c r="O483" s="12"/>
    </row>
    <row r="484" spans="14:15" x14ac:dyDescent="0.25">
      <c r="N484" s="12"/>
      <c r="O484" s="12"/>
    </row>
    <row r="485" spans="14:15" x14ac:dyDescent="0.25">
      <c r="N485" s="12"/>
      <c r="O485" s="12"/>
    </row>
    <row r="486" spans="14:15" x14ac:dyDescent="0.25">
      <c r="N486" s="12"/>
      <c r="O486" s="12"/>
    </row>
    <row r="487" spans="14:15" x14ac:dyDescent="0.25">
      <c r="N487" s="12"/>
      <c r="O487" s="12"/>
    </row>
    <row r="488" spans="14:15" x14ac:dyDescent="0.25">
      <c r="N488" s="12"/>
      <c r="O488" s="12"/>
    </row>
    <row r="489" spans="14:15" x14ac:dyDescent="0.25">
      <c r="N489" s="12"/>
      <c r="O489" s="12"/>
    </row>
    <row r="490" spans="14:15" x14ac:dyDescent="0.25">
      <c r="N490" s="12"/>
      <c r="O490" s="12"/>
    </row>
    <row r="491" spans="14:15" x14ac:dyDescent="0.25">
      <c r="N491" s="12"/>
      <c r="O491" s="12"/>
    </row>
    <row r="492" spans="14:15" x14ac:dyDescent="0.25">
      <c r="N492" s="12"/>
      <c r="O492" s="12"/>
    </row>
    <row r="493" spans="14:15" x14ac:dyDescent="0.25">
      <c r="N493" s="12"/>
      <c r="O493" s="12"/>
    </row>
    <row r="494" spans="14:15" x14ac:dyDescent="0.25">
      <c r="N494" s="12"/>
      <c r="O494" s="12"/>
    </row>
    <row r="495" spans="14:15" x14ac:dyDescent="0.25">
      <c r="N495" s="12"/>
      <c r="O495" s="12"/>
    </row>
    <row r="496" spans="14:15" x14ac:dyDescent="0.25">
      <c r="N496" s="12"/>
      <c r="O496" s="12"/>
    </row>
    <row r="497" spans="14:15" x14ac:dyDescent="0.25">
      <c r="N497" s="12"/>
      <c r="O497" s="12"/>
    </row>
    <row r="498" spans="14:15" x14ac:dyDescent="0.25">
      <c r="N498" s="12"/>
      <c r="O498" s="12"/>
    </row>
    <row r="499" spans="14:15" x14ac:dyDescent="0.25">
      <c r="N499" s="12"/>
      <c r="O499" s="12"/>
    </row>
    <row r="500" spans="14:15" x14ac:dyDescent="0.25">
      <c r="N500" s="12"/>
      <c r="O500" s="12"/>
    </row>
    <row r="501" spans="14:15" x14ac:dyDescent="0.25">
      <c r="N501" s="12"/>
      <c r="O501" s="12"/>
    </row>
    <row r="502" spans="14:15" x14ac:dyDescent="0.25">
      <c r="N502" s="12"/>
      <c r="O502" s="12"/>
    </row>
    <row r="503" spans="14:15" x14ac:dyDescent="0.25">
      <c r="N503" s="12"/>
      <c r="O503" s="12"/>
    </row>
    <row r="504" spans="14:15" x14ac:dyDescent="0.25">
      <c r="N504" s="12"/>
      <c r="O504" s="12"/>
    </row>
    <row r="505" spans="14:15" x14ac:dyDescent="0.25">
      <c r="N505" s="12"/>
      <c r="O505" s="12"/>
    </row>
    <row r="506" spans="14:15" x14ac:dyDescent="0.25">
      <c r="N506" s="12"/>
      <c r="O506" s="12"/>
    </row>
    <row r="507" spans="14:15" x14ac:dyDescent="0.25">
      <c r="N507" s="12"/>
      <c r="O507" s="12"/>
    </row>
    <row r="508" spans="14:15" x14ac:dyDescent="0.25">
      <c r="N508" s="12"/>
      <c r="O508" s="12"/>
    </row>
    <row r="509" spans="14:15" x14ac:dyDescent="0.25">
      <c r="N509" s="12"/>
      <c r="O509" s="12"/>
    </row>
    <row r="510" spans="14:15" x14ac:dyDescent="0.25">
      <c r="N510" s="12"/>
      <c r="O510" s="12"/>
    </row>
    <row r="511" spans="14:15" x14ac:dyDescent="0.25">
      <c r="N511" s="12"/>
      <c r="O511" s="12"/>
    </row>
    <row r="512" spans="14:15" x14ac:dyDescent="0.25">
      <c r="N512" s="12"/>
      <c r="O512" s="12"/>
    </row>
    <row r="513" spans="14:15" x14ac:dyDescent="0.25">
      <c r="N513" s="12"/>
      <c r="O513" s="12"/>
    </row>
    <row r="514" spans="14:15" x14ac:dyDescent="0.25">
      <c r="N514" s="12"/>
      <c r="O514" s="12"/>
    </row>
    <row r="515" spans="14:15" x14ac:dyDescent="0.25">
      <c r="N515" s="12"/>
      <c r="O515" s="12"/>
    </row>
    <row r="516" spans="14:15" x14ac:dyDescent="0.25">
      <c r="N516" s="12"/>
      <c r="O516" s="12"/>
    </row>
    <row r="517" spans="14:15" x14ac:dyDescent="0.25">
      <c r="N517" s="12"/>
      <c r="O517" s="12"/>
    </row>
    <row r="518" spans="14:15" x14ac:dyDescent="0.25">
      <c r="N518" s="12"/>
      <c r="O518" s="12"/>
    </row>
    <row r="519" spans="14:15" x14ac:dyDescent="0.25">
      <c r="N519" s="12"/>
      <c r="O519" s="12"/>
    </row>
    <row r="520" spans="14:15" x14ac:dyDescent="0.25">
      <c r="N520" s="12"/>
      <c r="O520" s="12"/>
    </row>
    <row r="521" spans="14:15" x14ac:dyDescent="0.25">
      <c r="N521" s="12"/>
      <c r="O521" s="12"/>
    </row>
    <row r="522" spans="14:15" x14ac:dyDescent="0.25">
      <c r="N522" s="12"/>
      <c r="O522" s="12"/>
    </row>
    <row r="523" spans="14:15" x14ac:dyDescent="0.25">
      <c r="N523" s="12"/>
      <c r="O523" s="12"/>
    </row>
    <row r="524" spans="14:15" x14ac:dyDescent="0.25">
      <c r="N524" s="12"/>
      <c r="O524" s="12"/>
    </row>
    <row r="525" spans="14:15" x14ac:dyDescent="0.25">
      <c r="N525" s="12"/>
      <c r="O525" s="12"/>
    </row>
    <row r="526" spans="14:15" x14ac:dyDescent="0.25">
      <c r="N526" s="12"/>
      <c r="O526" s="12"/>
    </row>
    <row r="527" spans="14:15" x14ac:dyDescent="0.25">
      <c r="N527" s="12"/>
      <c r="O527" s="12"/>
    </row>
    <row r="528" spans="14:15" x14ac:dyDescent="0.25">
      <c r="N528" s="12"/>
      <c r="O528" s="12"/>
    </row>
    <row r="529" spans="14:15" x14ac:dyDescent="0.25">
      <c r="N529" s="12"/>
      <c r="O529" s="12"/>
    </row>
    <row r="530" spans="14:15" x14ac:dyDescent="0.25">
      <c r="N530" s="12"/>
      <c r="O530" s="12"/>
    </row>
    <row r="531" spans="14:15" x14ac:dyDescent="0.25">
      <c r="N531" s="12"/>
      <c r="O531" s="12"/>
    </row>
    <row r="532" spans="14:15" x14ac:dyDescent="0.25">
      <c r="N532" s="12"/>
      <c r="O532" s="12"/>
    </row>
    <row r="533" spans="14:15" x14ac:dyDescent="0.25">
      <c r="N533" s="12"/>
      <c r="O533" s="12"/>
    </row>
    <row r="534" spans="14:15" x14ac:dyDescent="0.25">
      <c r="N534" s="12"/>
      <c r="O534" s="12"/>
    </row>
    <row r="535" spans="14:15" x14ac:dyDescent="0.25">
      <c r="N535" s="12"/>
      <c r="O535" s="12"/>
    </row>
    <row r="536" spans="14:15" x14ac:dyDescent="0.25">
      <c r="N536" s="12"/>
      <c r="O536" s="12"/>
    </row>
    <row r="537" spans="14:15" x14ac:dyDescent="0.25">
      <c r="N537" s="12"/>
      <c r="O537" s="12"/>
    </row>
    <row r="538" spans="14:15" x14ac:dyDescent="0.25">
      <c r="N538" s="12"/>
      <c r="O538" s="12"/>
    </row>
    <row r="539" spans="14:15" x14ac:dyDescent="0.25">
      <c r="N539" s="12"/>
      <c r="O539" s="12"/>
    </row>
    <row r="540" spans="14:15" x14ac:dyDescent="0.25">
      <c r="N540" s="12"/>
      <c r="O540" s="12"/>
    </row>
    <row r="541" spans="14:15" x14ac:dyDescent="0.25">
      <c r="N541" s="12"/>
      <c r="O541" s="12"/>
    </row>
    <row r="542" spans="14:15" x14ac:dyDescent="0.25">
      <c r="N542" s="12"/>
      <c r="O542" s="12"/>
    </row>
    <row r="543" spans="14:15" x14ac:dyDescent="0.25">
      <c r="N543" s="12"/>
      <c r="O543" s="12"/>
    </row>
    <row r="544" spans="14:15" x14ac:dyDescent="0.25">
      <c r="N544" s="12"/>
      <c r="O544" s="12"/>
    </row>
    <row r="545" spans="14:15" x14ac:dyDescent="0.25">
      <c r="N545" s="12"/>
      <c r="O545" s="12"/>
    </row>
    <row r="546" spans="14:15" x14ac:dyDescent="0.25">
      <c r="N546" s="12"/>
      <c r="O546" s="12"/>
    </row>
    <row r="547" spans="14:15" x14ac:dyDescent="0.25">
      <c r="N547" s="12"/>
      <c r="O547" s="12"/>
    </row>
    <row r="548" spans="14:15" x14ac:dyDescent="0.25">
      <c r="N548" s="12"/>
      <c r="O548" s="12"/>
    </row>
    <row r="549" spans="14:15" x14ac:dyDescent="0.25">
      <c r="N549" s="12"/>
      <c r="O549" s="12"/>
    </row>
    <row r="550" spans="14:15" x14ac:dyDescent="0.25">
      <c r="N550" s="12"/>
      <c r="O550" s="12"/>
    </row>
    <row r="551" spans="14:15" x14ac:dyDescent="0.25">
      <c r="N551" s="12"/>
      <c r="O551" s="12"/>
    </row>
    <row r="552" spans="14:15" x14ac:dyDescent="0.25">
      <c r="N552" s="12"/>
      <c r="O552" s="12"/>
    </row>
    <row r="553" spans="14:15" x14ac:dyDescent="0.25">
      <c r="N553" s="12"/>
      <c r="O553" s="12"/>
    </row>
    <row r="554" spans="14:15" x14ac:dyDescent="0.25">
      <c r="N554" s="12"/>
      <c r="O554" s="12"/>
    </row>
    <row r="555" spans="14:15" x14ac:dyDescent="0.25">
      <c r="N555" s="12"/>
      <c r="O555" s="12"/>
    </row>
    <row r="556" spans="14:15" x14ac:dyDescent="0.25">
      <c r="N556" s="12"/>
      <c r="O556" s="12"/>
    </row>
    <row r="557" spans="14:15" x14ac:dyDescent="0.25">
      <c r="N557" s="12"/>
      <c r="O557" s="12"/>
    </row>
    <row r="558" spans="14:15" x14ac:dyDescent="0.25">
      <c r="N558" s="12"/>
      <c r="O558" s="12"/>
    </row>
    <row r="559" spans="14:15" x14ac:dyDescent="0.25">
      <c r="N559" s="12"/>
      <c r="O559" s="12"/>
    </row>
    <row r="560" spans="14:15" x14ac:dyDescent="0.25">
      <c r="N560" s="12"/>
      <c r="O560" s="12"/>
    </row>
    <row r="561" spans="14:15" x14ac:dyDescent="0.25">
      <c r="N561" s="12"/>
      <c r="O561" s="12"/>
    </row>
    <row r="562" spans="14:15" x14ac:dyDescent="0.25">
      <c r="N562" s="12"/>
      <c r="O562" s="12"/>
    </row>
    <row r="563" spans="14:15" x14ac:dyDescent="0.25">
      <c r="N563" s="12"/>
      <c r="O563" s="12"/>
    </row>
    <row r="564" spans="14:15" x14ac:dyDescent="0.25">
      <c r="N564" s="12"/>
      <c r="O564" s="12"/>
    </row>
    <row r="565" spans="14:15" x14ac:dyDescent="0.25">
      <c r="N565" s="12"/>
      <c r="O565" s="12"/>
    </row>
    <row r="566" spans="14:15" x14ac:dyDescent="0.25">
      <c r="N566" s="12"/>
      <c r="O566" s="12"/>
    </row>
    <row r="567" spans="14:15" x14ac:dyDescent="0.25">
      <c r="N567" s="12"/>
      <c r="O567" s="12"/>
    </row>
    <row r="568" spans="14:15" x14ac:dyDescent="0.25">
      <c r="N568" s="12"/>
      <c r="O568" s="12"/>
    </row>
    <row r="569" spans="14:15" x14ac:dyDescent="0.25">
      <c r="N569" s="12"/>
      <c r="O569" s="12"/>
    </row>
    <row r="570" spans="14:15" x14ac:dyDescent="0.25">
      <c r="N570" s="12"/>
      <c r="O570" s="12"/>
    </row>
    <row r="571" spans="14:15" x14ac:dyDescent="0.25">
      <c r="N571" s="12"/>
      <c r="O571" s="12"/>
    </row>
    <row r="572" spans="14:15" x14ac:dyDescent="0.25">
      <c r="N572" s="12"/>
      <c r="O572" s="12"/>
    </row>
    <row r="573" spans="14:15" x14ac:dyDescent="0.25">
      <c r="N573" s="12"/>
      <c r="O573" s="12"/>
    </row>
    <row r="574" spans="14:15" x14ac:dyDescent="0.25">
      <c r="N574" s="12"/>
      <c r="O574" s="12"/>
    </row>
    <row r="575" spans="14:15" x14ac:dyDescent="0.25">
      <c r="N575" s="12"/>
      <c r="O575" s="12"/>
    </row>
    <row r="576" spans="14:15" x14ac:dyDescent="0.25">
      <c r="N576" s="12"/>
      <c r="O576" s="12"/>
    </row>
    <row r="577" spans="14:15" x14ac:dyDescent="0.25">
      <c r="N577" s="12"/>
      <c r="O577" s="12"/>
    </row>
    <row r="578" spans="14:15" x14ac:dyDescent="0.25">
      <c r="N578" s="12"/>
      <c r="O578" s="12"/>
    </row>
    <row r="579" spans="14:15" x14ac:dyDescent="0.25">
      <c r="N579" s="12"/>
      <c r="O579" s="12"/>
    </row>
    <row r="580" spans="14:15" x14ac:dyDescent="0.25">
      <c r="N580" s="12"/>
      <c r="O580" s="12"/>
    </row>
    <row r="581" spans="14:15" x14ac:dyDescent="0.25">
      <c r="N581" s="12"/>
      <c r="O581" s="12"/>
    </row>
    <row r="582" spans="14:15" x14ac:dyDescent="0.25">
      <c r="N582" s="12"/>
      <c r="O582" s="12"/>
    </row>
    <row r="583" spans="14:15" x14ac:dyDescent="0.25">
      <c r="N583" s="12"/>
      <c r="O583" s="12"/>
    </row>
    <row r="584" spans="14:15" x14ac:dyDescent="0.25">
      <c r="N584" s="12"/>
      <c r="O584" s="12"/>
    </row>
    <row r="585" spans="14:15" x14ac:dyDescent="0.25">
      <c r="N585" s="12"/>
      <c r="O585" s="12"/>
    </row>
    <row r="586" spans="14:15" x14ac:dyDescent="0.25">
      <c r="N586" s="12"/>
      <c r="O586" s="12"/>
    </row>
    <row r="587" spans="14:15" x14ac:dyDescent="0.25">
      <c r="N587" s="12"/>
      <c r="O587" s="12"/>
    </row>
    <row r="588" spans="14:15" x14ac:dyDescent="0.25">
      <c r="N588" s="12"/>
      <c r="O588" s="12"/>
    </row>
    <row r="589" spans="14:15" x14ac:dyDescent="0.25">
      <c r="N589" s="12"/>
      <c r="O589" s="12"/>
    </row>
    <row r="590" spans="14:15" x14ac:dyDescent="0.25">
      <c r="N590" s="12"/>
      <c r="O590" s="12"/>
    </row>
    <row r="591" spans="14:15" x14ac:dyDescent="0.25">
      <c r="N591" s="12"/>
      <c r="O591" s="12"/>
    </row>
    <row r="592" spans="14:15" x14ac:dyDescent="0.25">
      <c r="N592" s="12"/>
      <c r="O592" s="12"/>
    </row>
    <row r="593" spans="14:15" x14ac:dyDescent="0.25">
      <c r="N593" s="12"/>
      <c r="O593" s="12"/>
    </row>
    <row r="594" spans="14:15" x14ac:dyDescent="0.25">
      <c r="N594" s="12"/>
      <c r="O594" s="12"/>
    </row>
    <row r="595" spans="14:15" x14ac:dyDescent="0.25">
      <c r="N595" s="12"/>
      <c r="O595" s="12"/>
    </row>
    <row r="596" spans="14:15" x14ac:dyDescent="0.25">
      <c r="N596" s="12"/>
      <c r="O596" s="12"/>
    </row>
    <row r="597" spans="14:15" x14ac:dyDescent="0.25">
      <c r="N597" s="12"/>
      <c r="O597" s="12"/>
    </row>
    <row r="598" spans="14:15" x14ac:dyDescent="0.25">
      <c r="N598" s="12"/>
      <c r="O598" s="12"/>
    </row>
    <row r="599" spans="14:15" x14ac:dyDescent="0.25">
      <c r="N599" s="12"/>
      <c r="O599" s="12"/>
    </row>
    <row r="600" spans="14:15" x14ac:dyDescent="0.25">
      <c r="N600" s="12"/>
      <c r="O600" s="12"/>
    </row>
    <row r="601" spans="14:15" x14ac:dyDescent="0.25">
      <c r="N601" s="12"/>
      <c r="O601" s="12"/>
    </row>
    <row r="602" spans="14:15" x14ac:dyDescent="0.25">
      <c r="N602" s="12"/>
      <c r="O602" s="12"/>
    </row>
    <row r="603" spans="14:15" x14ac:dyDescent="0.25">
      <c r="N603" s="12"/>
      <c r="O603" s="12"/>
    </row>
    <row r="604" spans="14:15" x14ac:dyDescent="0.25">
      <c r="N604" s="12"/>
      <c r="O604" s="12"/>
    </row>
    <row r="605" spans="14:15" x14ac:dyDescent="0.25">
      <c r="N605" s="12"/>
      <c r="O605" s="12"/>
    </row>
    <row r="606" spans="14:15" x14ac:dyDescent="0.25">
      <c r="N606" s="12"/>
      <c r="O606" s="12"/>
    </row>
    <row r="607" spans="14:15" x14ac:dyDescent="0.25">
      <c r="N607" s="12"/>
      <c r="O607" s="12"/>
    </row>
    <row r="608" spans="14:15" x14ac:dyDescent="0.25">
      <c r="N608" s="12"/>
      <c r="O608" s="12"/>
    </row>
    <row r="609" spans="14:15" x14ac:dyDescent="0.25">
      <c r="N609" s="12"/>
      <c r="O609" s="12"/>
    </row>
    <row r="610" spans="14:15" x14ac:dyDescent="0.25">
      <c r="N610" s="12"/>
      <c r="O610" s="12"/>
    </row>
    <row r="611" spans="14:15" x14ac:dyDescent="0.25">
      <c r="N611" s="12"/>
      <c r="O611" s="12"/>
    </row>
    <row r="612" spans="14:15" x14ac:dyDescent="0.25">
      <c r="N612" s="12"/>
      <c r="O612" s="12"/>
    </row>
    <row r="613" spans="14:15" x14ac:dyDescent="0.25">
      <c r="N613" s="12"/>
      <c r="O613" s="12"/>
    </row>
    <row r="614" spans="14:15" x14ac:dyDescent="0.25">
      <c r="N614" s="12"/>
      <c r="O614" s="12"/>
    </row>
    <row r="615" spans="14:15" x14ac:dyDescent="0.25">
      <c r="N615" s="12"/>
      <c r="O615" s="12"/>
    </row>
    <row r="616" spans="14:15" x14ac:dyDescent="0.25">
      <c r="N616" s="12"/>
      <c r="O616" s="12"/>
    </row>
    <row r="617" spans="14:15" x14ac:dyDescent="0.25">
      <c r="N617" s="12"/>
      <c r="O617" s="12"/>
    </row>
    <row r="618" spans="14:15" x14ac:dyDescent="0.25">
      <c r="N618" s="12"/>
      <c r="O618" s="12"/>
    </row>
    <row r="619" spans="14:15" x14ac:dyDescent="0.25">
      <c r="N619" s="12"/>
      <c r="O619" s="12"/>
    </row>
    <row r="620" spans="14:15" x14ac:dyDescent="0.25">
      <c r="N620" s="12"/>
      <c r="O620" s="12"/>
    </row>
    <row r="621" spans="14:15" x14ac:dyDescent="0.25">
      <c r="N621" s="12"/>
      <c r="O621" s="12"/>
    </row>
    <row r="622" spans="14:15" x14ac:dyDescent="0.25">
      <c r="N622" s="12"/>
      <c r="O622" s="12"/>
    </row>
    <row r="623" spans="14:15" x14ac:dyDescent="0.25">
      <c r="N623" s="12"/>
      <c r="O623" s="12"/>
    </row>
    <row r="624" spans="14:15" x14ac:dyDescent="0.25">
      <c r="N624" s="12"/>
      <c r="O624" s="12"/>
    </row>
    <row r="625" spans="14:15" x14ac:dyDescent="0.25">
      <c r="N625" s="12"/>
      <c r="O625" s="12"/>
    </row>
    <row r="626" spans="14:15" x14ac:dyDescent="0.25">
      <c r="N626" s="12"/>
      <c r="O626" s="12"/>
    </row>
    <row r="627" spans="14:15" x14ac:dyDescent="0.25">
      <c r="N627" s="12"/>
      <c r="O627" s="12"/>
    </row>
    <row r="628" spans="14:15" x14ac:dyDescent="0.25">
      <c r="N628" s="12"/>
      <c r="O628" s="12"/>
    </row>
    <row r="629" spans="14:15" x14ac:dyDescent="0.25">
      <c r="N629" s="12"/>
      <c r="O629" s="12"/>
    </row>
    <row r="630" spans="14:15" x14ac:dyDescent="0.25">
      <c r="N630" s="12"/>
      <c r="O630" s="12"/>
    </row>
    <row r="631" spans="14:15" x14ac:dyDescent="0.25">
      <c r="N631" s="12"/>
      <c r="O631" s="12"/>
    </row>
    <row r="632" spans="14:15" x14ac:dyDescent="0.25">
      <c r="N632" s="12"/>
      <c r="O632" s="12"/>
    </row>
    <row r="633" spans="14:15" x14ac:dyDescent="0.25">
      <c r="N633" s="12"/>
      <c r="O633" s="12"/>
    </row>
    <row r="634" spans="14:15" x14ac:dyDescent="0.25">
      <c r="N634" s="12"/>
      <c r="O634" s="12"/>
    </row>
    <row r="635" spans="14:15" x14ac:dyDescent="0.25">
      <c r="N635" s="12"/>
      <c r="O635" s="12"/>
    </row>
    <row r="636" spans="14:15" x14ac:dyDescent="0.25">
      <c r="N636" s="12"/>
      <c r="O636" s="12"/>
    </row>
    <row r="637" spans="14:15" x14ac:dyDescent="0.25">
      <c r="N637" s="12"/>
      <c r="O637" s="12"/>
    </row>
    <row r="638" spans="14:15" x14ac:dyDescent="0.25">
      <c r="N638" s="12"/>
      <c r="O638" s="12"/>
    </row>
    <row r="639" spans="14:15" x14ac:dyDescent="0.25">
      <c r="N639" s="12"/>
      <c r="O639" s="12"/>
    </row>
    <row r="640" spans="14:15" x14ac:dyDescent="0.25">
      <c r="N640" s="12"/>
      <c r="O640" s="12"/>
    </row>
    <row r="641" spans="14:15" x14ac:dyDescent="0.25">
      <c r="N641" s="12"/>
      <c r="O641" s="12"/>
    </row>
    <row r="642" spans="14:15" x14ac:dyDescent="0.25">
      <c r="N642" s="12"/>
      <c r="O642" s="12"/>
    </row>
    <row r="643" spans="14:15" x14ac:dyDescent="0.25">
      <c r="N643" s="12"/>
      <c r="O643" s="12"/>
    </row>
    <row r="644" spans="14:15" x14ac:dyDescent="0.25">
      <c r="N644" s="12"/>
      <c r="O644" s="12"/>
    </row>
    <row r="645" spans="14:15" x14ac:dyDescent="0.25">
      <c r="N645" s="12"/>
      <c r="O645" s="12"/>
    </row>
    <row r="646" spans="14:15" x14ac:dyDescent="0.25">
      <c r="N646" s="12"/>
      <c r="O646" s="12"/>
    </row>
    <row r="647" spans="14:15" x14ac:dyDescent="0.25">
      <c r="N647" s="12"/>
      <c r="O647" s="12"/>
    </row>
    <row r="648" spans="14:15" x14ac:dyDescent="0.25">
      <c r="N648" s="12"/>
      <c r="O648" s="12"/>
    </row>
    <row r="649" spans="14:15" x14ac:dyDescent="0.25">
      <c r="N649" s="12"/>
      <c r="O649" s="12"/>
    </row>
    <row r="650" spans="14:15" x14ac:dyDescent="0.25">
      <c r="N650" s="12"/>
      <c r="O650" s="12"/>
    </row>
    <row r="651" spans="14:15" x14ac:dyDescent="0.25">
      <c r="N651" s="12"/>
      <c r="O651" s="12"/>
    </row>
    <row r="652" spans="14:15" x14ac:dyDescent="0.25">
      <c r="N652" s="12"/>
      <c r="O652" s="12"/>
    </row>
    <row r="653" spans="14:15" x14ac:dyDescent="0.25">
      <c r="N653" s="12"/>
      <c r="O653" s="12"/>
    </row>
    <row r="654" spans="14:15" x14ac:dyDescent="0.25">
      <c r="N654" s="12"/>
      <c r="O654" s="12"/>
    </row>
    <row r="655" spans="14:15" x14ac:dyDescent="0.25">
      <c r="N655" s="12"/>
      <c r="O655" s="12"/>
    </row>
    <row r="656" spans="14:15" x14ac:dyDescent="0.25">
      <c r="N656" s="12"/>
      <c r="O656" s="12"/>
    </row>
    <row r="657" spans="14:15" x14ac:dyDescent="0.25">
      <c r="N657" s="12"/>
      <c r="O657" s="12"/>
    </row>
    <row r="658" spans="14:15" x14ac:dyDescent="0.25">
      <c r="N658" s="12"/>
      <c r="O658" s="12"/>
    </row>
    <row r="659" spans="14:15" x14ac:dyDescent="0.25">
      <c r="N659" s="12"/>
      <c r="O659" s="12"/>
    </row>
    <row r="660" spans="14:15" x14ac:dyDescent="0.25">
      <c r="N660" s="12"/>
      <c r="O660" s="12"/>
    </row>
    <row r="661" spans="14:15" x14ac:dyDescent="0.25">
      <c r="N661" s="12"/>
      <c r="O661" s="12"/>
    </row>
    <row r="662" spans="14:15" x14ac:dyDescent="0.25">
      <c r="N662" s="12"/>
      <c r="O662" s="12"/>
    </row>
    <row r="663" spans="14:15" x14ac:dyDescent="0.25">
      <c r="N663" s="12"/>
      <c r="O663" s="12"/>
    </row>
    <row r="664" spans="14:15" x14ac:dyDescent="0.25">
      <c r="N664" s="12"/>
      <c r="O664" s="12"/>
    </row>
    <row r="665" spans="14:15" x14ac:dyDescent="0.25">
      <c r="N665" s="12"/>
      <c r="O665" s="12"/>
    </row>
    <row r="666" spans="14:15" x14ac:dyDescent="0.25">
      <c r="N666" s="12"/>
      <c r="O666" s="12"/>
    </row>
    <row r="667" spans="14:15" x14ac:dyDescent="0.25">
      <c r="N667" s="12"/>
      <c r="O667" s="12"/>
    </row>
    <row r="668" spans="14:15" x14ac:dyDescent="0.25">
      <c r="N668" s="12"/>
      <c r="O668" s="12"/>
    </row>
    <row r="669" spans="14:15" x14ac:dyDescent="0.25">
      <c r="N669" s="12"/>
      <c r="O669" s="12"/>
    </row>
    <row r="670" spans="14:15" x14ac:dyDescent="0.25">
      <c r="N670" s="12"/>
      <c r="O670" s="12"/>
    </row>
    <row r="671" spans="14:15" x14ac:dyDescent="0.25">
      <c r="N671" s="12"/>
      <c r="O671" s="12"/>
    </row>
    <row r="672" spans="14:15" x14ac:dyDescent="0.25">
      <c r="N672" s="12"/>
      <c r="O672" s="12"/>
    </row>
    <row r="673" spans="14:15" x14ac:dyDescent="0.25">
      <c r="N673" s="12"/>
      <c r="O673" s="12"/>
    </row>
    <row r="674" spans="14:15" x14ac:dyDescent="0.25">
      <c r="N674" s="12"/>
      <c r="O674" s="12"/>
    </row>
    <row r="675" spans="14:15" x14ac:dyDescent="0.25">
      <c r="N675" s="12"/>
      <c r="O675" s="12"/>
    </row>
    <row r="676" spans="14:15" x14ac:dyDescent="0.25">
      <c r="N676" s="12"/>
      <c r="O676" s="12"/>
    </row>
    <row r="677" spans="14:15" x14ac:dyDescent="0.25">
      <c r="N677" s="12"/>
      <c r="O677" s="12"/>
    </row>
    <row r="678" spans="14:15" x14ac:dyDescent="0.25">
      <c r="N678" s="12"/>
      <c r="O678" s="12"/>
    </row>
    <row r="679" spans="14:15" x14ac:dyDescent="0.25">
      <c r="N679" s="12"/>
      <c r="O679" s="12"/>
    </row>
    <row r="680" spans="14:15" x14ac:dyDescent="0.25">
      <c r="N680" s="12"/>
      <c r="O680" s="12"/>
    </row>
    <row r="681" spans="14:15" x14ac:dyDescent="0.25">
      <c r="N681" s="12"/>
      <c r="O681" s="12"/>
    </row>
    <row r="682" spans="14:15" x14ac:dyDescent="0.25">
      <c r="N682" s="12"/>
      <c r="O682" s="12"/>
    </row>
    <row r="683" spans="14:15" x14ac:dyDescent="0.25">
      <c r="N683" s="12"/>
      <c r="O683" s="12"/>
    </row>
    <row r="684" spans="14:15" x14ac:dyDescent="0.25">
      <c r="N684" s="12"/>
      <c r="O684" s="12"/>
    </row>
    <row r="685" spans="14:15" x14ac:dyDescent="0.25">
      <c r="N685" s="12"/>
      <c r="O685" s="12"/>
    </row>
    <row r="686" spans="14:15" x14ac:dyDescent="0.25">
      <c r="N686" s="12"/>
      <c r="O686" s="12"/>
    </row>
    <row r="687" spans="14:15" x14ac:dyDescent="0.25">
      <c r="N687" s="12"/>
      <c r="O687" s="12"/>
    </row>
    <row r="688" spans="14:15" x14ac:dyDescent="0.25">
      <c r="N688" s="12"/>
      <c r="O688" s="12"/>
    </row>
    <row r="689" spans="14:15" x14ac:dyDescent="0.25">
      <c r="N689" s="12"/>
      <c r="O689" s="12"/>
    </row>
    <row r="690" spans="14:15" x14ac:dyDescent="0.25">
      <c r="N690" s="12"/>
      <c r="O690" s="12"/>
    </row>
    <row r="691" spans="14:15" x14ac:dyDescent="0.25">
      <c r="N691" s="12"/>
      <c r="O691" s="12"/>
    </row>
    <row r="692" spans="14:15" x14ac:dyDescent="0.25">
      <c r="N692" s="12"/>
      <c r="O692" s="12"/>
    </row>
    <row r="693" spans="14:15" x14ac:dyDescent="0.25">
      <c r="N693" s="12"/>
      <c r="O693" s="12"/>
    </row>
    <row r="694" spans="14:15" x14ac:dyDescent="0.25">
      <c r="N694" s="12"/>
      <c r="O694" s="12"/>
    </row>
    <row r="695" spans="14:15" x14ac:dyDescent="0.25">
      <c r="N695" s="12"/>
      <c r="O695" s="12"/>
    </row>
    <row r="696" spans="14:15" x14ac:dyDescent="0.25">
      <c r="N696" s="12"/>
      <c r="O696" s="12"/>
    </row>
    <row r="697" spans="14:15" x14ac:dyDescent="0.25">
      <c r="N697" s="12"/>
      <c r="O697" s="12"/>
    </row>
    <row r="698" spans="14:15" x14ac:dyDescent="0.25">
      <c r="N698" s="12"/>
      <c r="O698" s="12"/>
    </row>
    <row r="699" spans="14:15" x14ac:dyDescent="0.25">
      <c r="N699" s="12"/>
      <c r="O699" s="12"/>
    </row>
    <row r="700" spans="14:15" x14ac:dyDescent="0.25">
      <c r="N700" s="12"/>
      <c r="O700" s="12"/>
    </row>
    <row r="701" spans="14:15" x14ac:dyDescent="0.25">
      <c r="N701" s="12"/>
      <c r="O701" s="12"/>
    </row>
    <row r="702" spans="14:15" x14ac:dyDescent="0.25">
      <c r="N702" s="12"/>
      <c r="O702" s="12"/>
    </row>
    <row r="703" spans="14:15" x14ac:dyDescent="0.25">
      <c r="N703" s="12"/>
      <c r="O703" s="12"/>
    </row>
    <row r="704" spans="14:15" x14ac:dyDescent="0.25">
      <c r="N704" s="12"/>
      <c r="O704" s="12"/>
    </row>
    <row r="705" spans="14:15" x14ac:dyDescent="0.25">
      <c r="N705" s="12"/>
      <c r="O705" s="12"/>
    </row>
    <row r="706" spans="14:15" x14ac:dyDescent="0.25">
      <c r="N706" s="12"/>
      <c r="O706" s="12"/>
    </row>
    <row r="707" spans="14:15" x14ac:dyDescent="0.25">
      <c r="N707" s="12"/>
      <c r="O707" s="12"/>
    </row>
    <row r="708" spans="14:15" x14ac:dyDescent="0.25">
      <c r="N708" s="12"/>
      <c r="O708" s="12"/>
    </row>
    <row r="709" spans="14:15" x14ac:dyDescent="0.25">
      <c r="N709" s="12"/>
      <c r="O709" s="12"/>
    </row>
    <row r="710" spans="14:15" x14ac:dyDescent="0.25">
      <c r="N710" s="12"/>
      <c r="O710" s="12"/>
    </row>
    <row r="711" spans="14:15" x14ac:dyDescent="0.25">
      <c r="N711" s="12"/>
      <c r="O711" s="12"/>
    </row>
    <row r="712" spans="14:15" x14ac:dyDescent="0.25">
      <c r="N712" s="12"/>
      <c r="O712" s="12"/>
    </row>
    <row r="713" spans="14:15" x14ac:dyDescent="0.25">
      <c r="N713" s="12"/>
      <c r="O713" s="12"/>
    </row>
    <row r="714" spans="14:15" x14ac:dyDescent="0.25">
      <c r="N714" s="12"/>
      <c r="O714" s="12"/>
    </row>
    <row r="715" spans="14:15" x14ac:dyDescent="0.25">
      <c r="N715" s="12"/>
      <c r="O715" s="12"/>
    </row>
    <row r="716" spans="14:15" x14ac:dyDescent="0.25">
      <c r="N716" s="12"/>
      <c r="O716" s="12"/>
    </row>
    <row r="717" spans="14:15" x14ac:dyDescent="0.25">
      <c r="N717" s="12"/>
      <c r="O717" s="12"/>
    </row>
    <row r="718" spans="14:15" x14ac:dyDescent="0.25">
      <c r="N718" s="12"/>
      <c r="O718" s="12"/>
    </row>
    <row r="719" spans="14:15" x14ac:dyDescent="0.25">
      <c r="N719" s="12"/>
      <c r="O719" s="12"/>
    </row>
    <row r="720" spans="14:15" x14ac:dyDescent="0.25">
      <c r="N720" s="12"/>
      <c r="O720" s="12"/>
    </row>
    <row r="721" spans="14:15" x14ac:dyDescent="0.25">
      <c r="N721" s="12"/>
      <c r="O721" s="12"/>
    </row>
    <row r="722" spans="14:15" x14ac:dyDescent="0.25">
      <c r="N722" s="12"/>
      <c r="O722" s="12"/>
    </row>
    <row r="723" spans="14:15" x14ac:dyDescent="0.25">
      <c r="N723" s="12"/>
      <c r="O723" s="12"/>
    </row>
    <row r="724" spans="14:15" x14ac:dyDescent="0.25">
      <c r="N724" s="12"/>
      <c r="O724" s="12"/>
    </row>
    <row r="725" spans="14:15" x14ac:dyDescent="0.25">
      <c r="N725" s="12"/>
      <c r="O725" s="12"/>
    </row>
    <row r="726" spans="14:15" x14ac:dyDescent="0.25">
      <c r="N726" s="12"/>
      <c r="O726" s="12"/>
    </row>
    <row r="727" spans="14:15" x14ac:dyDescent="0.25">
      <c r="N727" s="12"/>
      <c r="O727" s="12"/>
    </row>
    <row r="728" spans="14:15" x14ac:dyDescent="0.25">
      <c r="N728" s="12"/>
      <c r="O728" s="12"/>
    </row>
    <row r="729" spans="14:15" x14ac:dyDescent="0.25">
      <c r="N729" s="12"/>
      <c r="O729" s="12"/>
    </row>
    <row r="730" spans="14:15" x14ac:dyDescent="0.25">
      <c r="N730" s="12"/>
      <c r="O730" s="12"/>
    </row>
    <row r="731" spans="14:15" x14ac:dyDescent="0.25">
      <c r="N731" s="12"/>
      <c r="O731" s="12"/>
    </row>
    <row r="732" spans="14:15" x14ac:dyDescent="0.25">
      <c r="N732" s="12"/>
      <c r="O732" s="12"/>
    </row>
    <row r="733" spans="14:15" x14ac:dyDescent="0.25">
      <c r="N733" s="12"/>
      <c r="O733" s="12"/>
    </row>
    <row r="734" spans="14:15" x14ac:dyDescent="0.25">
      <c r="N734" s="12"/>
      <c r="O734" s="12"/>
    </row>
    <row r="735" spans="14:15" x14ac:dyDescent="0.25">
      <c r="N735" s="12"/>
      <c r="O735" s="12"/>
    </row>
    <row r="736" spans="14:15" x14ac:dyDescent="0.25">
      <c r="N736" s="12"/>
      <c r="O736" s="12"/>
    </row>
    <row r="737" spans="14:15" x14ac:dyDescent="0.25">
      <c r="N737" s="12"/>
      <c r="O737" s="12"/>
    </row>
    <row r="738" spans="14:15" x14ac:dyDescent="0.25">
      <c r="N738" s="12"/>
      <c r="O738" s="12"/>
    </row>
    <row r="739" spans="14:15" x14ac:dyDescent="0.25">
      <c r="N739" s="12"/>
      <c r="O739" s="12"/>
    </row>
    <row r="740" spans="14:15" x14ac:dyDescent="0.25">
      <c r="N740" s="12"/>
      <c r="O740" s="12"/>
    </row>
    <row r="741" spans="14:15" x14ac:dyDescent="0.25">
      <c r="N741" s="12"/>
      <c r="O741" s="12"/>
    </row>
    <row r="742" spans="14:15" x14ac:dyDescent="0.25">
      <c r="N742" s="12"/>
      <c r="O742" s="12"/>
    </row>
    <row r="743" spans="14:15" x14ac:dyDescent="0.25">
      <c r="N743" s="12"/>
      <c r="O743" s="12"/>
    </row>
    <row r="744" spans="14:15" x14ac:dyDescent="0.25">
      <c r="N744" s="12"/>
      <c r="O744" s="12"/>
    </row>
    <row r="745" spans="14:15" x14ac:dyDescent="0.25">
      <c r="N745" s="12"/>
      <c r="O745" s="12"/>
    </row>
    <row r="746" spans="14:15" x14ac:dyDescent="0.25">
      <c r="N746" s="12"/>
      <c r="O746" s="12"/>
    </row>
    <row r="747" spans="14:15" x14ac:dyDescent="0.25">
      <c r="N747" s="12"/>
      <c r="O747" s="12"/>
    </row>
    <row r="748" spans="14:15" x14ac:dyDescent="0.25">
      <c r="N748" s="12"/>
      <c r="O748" s="12"/>
    </row>
    <row r="749" spans="14:15" x14ac:dyDescent="0.25">
      <c r="N749" s="12"/>
      <c r="O749" s="12"/>
    </row>
    <row r="750" spans="14:15" x14ac:dyDescent="0.25">
      <c r="N750" s="12"/>
      <c r="O750" s="12"/>
    </row>
    <row r="751" spans="14:15" x14ac:dyDescent="0.25">
      <c r="N751" s="12"/>
      <c r="O751" s="12"/>
    </row>
    <row r="752" spans="14:15" x14ac:dyDescent="0.25">
      <c r="N752" s="12"/>
      <c r="O752" s="12"/>
    </row>
    <row r="753" spans="14:15" x14ac:dyDescent="0.25">
      <c r="N753" s="12"/>
      <c r="O753" s="12"/>
    </row>
    <row r="754" spans="14:15" x14ac:dyDescent="0.25">
      <c r="N754" s="12"/>
      <c r="O754" s="12"/>
    </row>
    <row r="755" spans="14:15" x14ac:dyDescent="0.25">
      <c r="N755" s="12"/>
      <c r="O755" s="12"/>
    </row>
    <row r="756" spans="14:15" x14ac:dyDescent="0.25">
      <c r="N756" s="12"/>
      <c r="O756" s="12"/>
    </row>
    <row r="757" spans="14:15" x14ac:dyDescent="0.25">
      <c r="N757" s="12"/>
      <c r="O757" s="12"/>
    </row>
    <row r="758" spans="14:15" x14ac:dyDescent="0.25">
      <c r="N758" s="12"/>
      <c r="O758" s="12"/>
    </row>
    <row r="759" spans="14:15" x14ac:dyDescent="0.25">
      <c r="N759" s="12"/>
      <c r="O759" s="12"/>
    </row>
    <row r="760" spans="14:15" x14ac:dyDescent="0.25">
      <c r="N760" s="12"/>
      <c r="O760" s="12"/>
    </row>
    <row r="761" spans="14:15" x14ac:dyDescent="0.25">
      <c r="N761" s="12"/>
      <c r="O761" s="12"/>
    </row>
    <row r="762" spans="14:15" x14ac:dyDescent="0.25">
      <c r="N762" s="12"/>
      <c r="O762" s="12"/>
    </row>
    <row r="763" spans="14:15" x14ac:dyDescent="0.25">
      <c r="N763" s="12"/>
      <c r="O763" s="12"/>
    </row>
    <row r="764" spans="14:15" x14ac:dyDescent="0.25">
      <c r="N764" s="12"/>
      <c r="O764" s="12"/>
    </row>
    <row r="765" spans="14:15" x14ac:dyDescent="0.25">
      <c r="N765" s="12"/>
      <c r="O765" s="12"/>
    </row>
    <row r="766" spans="14:15" x14ac:dyDescent="0.25">
      <c r="N766" s="12"/>
      <c r="O766" s="12"/>
    </row>
    <row r="767" spans="14:15" x14ac:dyDescent="0.25">
      <c r="N767" s="12"/>
      <c r="O767" s="12"/>
    </row>
    <row r="768" spans="14:15" x14ac:dyDescent="0.25">
      <c r="N768" s="12"/>
      <c r="O768" s="12"/>
    </row>
    <row r="769" spans="14:15" x14ac:dyDescent="0.25">
      <c r="N769" s="12"/>
      <c r="O769" s="12"/>
    </row>
    <row r="770" spans="14:15" x14ac:dyDescent="0.25">
      <c r="N770" s="12"/>
      <c r="O770" s="12"/>
    </row>
    <row r="771" spans="14:15" x14ac:dyDescent="0.25">
      <c r="N771" s="12"/>
      <c r="O771" s="12"/>
    </row>
    <row r="772" spans="14:15" x14ac:dyDescent="0.25">
      <c r="N772" s="12"/>
      <c r="O772" s="12"/>
    </row>
    <row r="773" spans="14:15" x14ac:dyDescent="0.25">
      <c r="N773" s="12"/>
      <c r="O773" s="12"/>
    </row>
    <row r="774" spans="14:15" x14ac:dyDescent="0.25">
      <c r="N774" s="12"/>
      <c r="O774" s="12"/>
    </row>
    <row r="775" spans="14:15" x14ac:dyDescent="0.25">
      <c r="N775" s="12"/>
      <c r="O775" s="12"/>
    </row>
    <row r="776" spans="14:15" x14ac:dyDescent="0.25">
      <c r="N776" s="12"/>
      <c r="O776" s="12"/>
    </row>
    <row r="777" spans="14:15" x14ac:dyDescent="0.25">
      <c r="N777" s="12"/>
      <c r="O777" s="12"/>
    </row>
    <row r="778" spans="14:15" x14ac:dyDescent="0.25">
      <c r="N778" s="12"/>
      <c r="O778" s="12"/>
    </row>
    <row r="779" spans="14:15" x14ac:dyDescent="0.25">
      <c r="N779" s="12"/>
      <c r="O779" s="12"/>
    </row>
    <row r="780" spans="14:15" x14ac:dyDescent="0.25">
      <c r="N780" s="12"/>
      <c r="O780" s="12"/>
    </row>
    <row r="781" spans="14:15" x14ac:dyDescent="0.25">
      <c r="N781" s="12"/>
      <c r="O781" s="12"/>
    </row>
    <row r="782" spans="14:15" x14ac:dyDescent="0.25">
      <c r="N782" s="12"/>
      <c r="O782" s="12"/>
    </row>
    <row r="783" spans="14:15" x14ac:dyDescent="0.25">
      <c r="N783" s="12"/>
      <c r="O783" s="12"/>
    </row>
    <row r="784" spans="14:15" x14ac:dyDescent="0.25">
      <c r="N784" s="12"/>
      <c r="O784" s="12"/>
    </row>
    <row r="785" spans="14:15" x14ac:dyDescent="0.25">
      <c r="N785" s="12"/>
      <c r="O785" s="12"/>
    </row>
    <row r="786" spans="14:15" x14ac:dyDescent="0.25">
      <c r="N786" s="12"/>
      <c r="O786" s="12"/>
    </row>
    <row r="787" spans="14:15" x14ac:dyDescent="0.25">
      <c r="N787" s="12"/>
      <c r="O787" s="12"/>
    </row>
    <row r="788" spans="14:15" x14ac:dyDescent="0.25">
      <c r="N788" s="12"/>
      <c r="O788" s="12"/>
    </row>
    <row r="789" spans="14:15" x14ac:dyDescent="0.25">
      <c r="N789" s="12"/>
      <c r="O789" s="12"/>
    </row>
    <row r="790" spans="14:15" x14ac:dyDescent="0.25">
      <c r="N790" s="12"/>
      <c r="O790" s="12"/>
    </row>
    <row r="791" spans="14:15" x14ac:dyDescent="0.25">
      <c r="N791" s="12"/>
      <c r="O791" s="12"/>
    </row>
    <row r="792" spans="14:15" x14ac:dyDescent="0.25">
      <c r="N792" s="12"/>
      <c r="O792" s="12"/>
    </row>
    <row r="793" spans="14:15" x14ac:dyDescent="0.25">
      <c r="N793" s="12"/>
      <c r="O793" s="12"/>
    </row>
    <row r="794" spans="14:15" x14ac:dyDescent="0.25">
      <c r="N794" s="12"/>
      <c r="O794" s="12"/>
    </row>
    <row r="795" spans="14:15" x14ac:dyDescent="0.25">
      <c r="N795" s="12"/>
      <c r="O795" s="12"/>
    </row>
    <row r="796" spans="14:15" x14ac:dyDescent="0.25">
      <c r="N796" s="12"/>
      <c r="O796" s="12"/>
    </row>
    <row r="797" spans="14:15" x14ac:dyDescent="0.25">
      <c r="N797" s="12"/>
      <c r="O797" s="12"/>
    </row>
    <row r="798" spans="14:15" x14ac:dyDescent="0.25">
      <c r="N798" s="12"/>
      <c r="O798" s="12"/>
    </row>
    <row r="799" spans="14:15" x14ac:dyDescent="0.25">
      <c r="N799" s="12"/>
      <c r="O799" s="12"/>
    </row>
    <row r="800" spans="14:15" x14ac:dyDescent="0.25">
      <c r="N800" s="12"/>
      <c r="O800" s="12"/>
    </row>
    <row r="801" spans="14:15" x14ac:dyDescent="0.25">
      <c r="N801" s="12"/>
      <c r="O801" s="12"/>
    </row>
    <row r="802" spans="14:15" x14ac:dyDescent="0.25">
      <c r="N802" s="12"/>
      <c r="O802" s="12"/>
    </row>
    <row r="803" spans="14:15" x14ac:dyDescent="0.25">
      <c r="N803" s="12"/>
      <c r="O803" s="12"/>
    </row>
    <row r="804" spans="14:15" x14ac:dyDescent="0.25">
      <c r="N804" s="12"/>
      <c r="O804" s="12"/>
    </row>
    <row r="805" spans="14:15" x14ac:dyDescent="0.25">
      <c r="N805" s="12"/>
      <c r="O805" s="12"/>
    </row>
    <row r="806" spans="14:15" x14ac:dyDescent="0.25">
      <c r="N806" s="12"/>
      <c r="O806" s="12"/>
    </row>
    <row r="807" spans="14:15" x14ac:dyDescent="0.25">
      <c r="N807" s="12"/>
      <c r="O807" s="12"/>
    </row>
    <row r="808" spans="14:15" x14ac:dyDescent="0.25">
      <c r="N808" s="12"/>
      <c r="O808" s="12"/>
    </row>
    <row r="809" spans="14:15" x14ac:dyDescent="0.25">
      <c r="N809" s="12"/>
      <c r="O809" s="12"/>
    </row>
    <row r="810" spans="14:15" x14ac:dyDescent="0.25">
      <c r="N810" s="12"/>
      <c r="O810" s="12"/>
    </row>
    <row r="811" spans="14:15" x14ac:dyDescent="0.25">
      <c r="N811" s="12"/>
      <c r="O811" s="12"/>
    </row>
    <row r="812" spans="14:15" x14ac:dyDescent="0.25">
      <c r="N812" s="12"/>
      <c r="O812" s="12"/>
    </row>
    <row r="813" spans="14:15" x14ac:dyDescent="0.25">
      <c r="N813" s="12"/>
      <c r="O813" s="12"/>
    </row>
    <row r="814" spans="14:15" x14ac:dyDescent="0.25">
      <c r="N814" s="12"/>
      <c r="O814" s="12"/>
    </row>
    <row r="815" spans="14:15" x14ac:dyDescent="0.25">
      <c r="N815" s="12"/>
      <c r="O815" s="12"/>
    </row>
    <row r="816" spans="14:15" x14ac:dyDescent="0.25">
      <c r="N816" s="12"/>
      <c r="O816" s="12"/>
    </row>
    <row r="817" spans="14:15" x14ac:dyDescent="0.25">
      <c r="N817" s="12"/>
      <c r="O817" s="12"/>
    </row>
    <row r="818" spans="14:15" x14ac:dyDescent="0.25">
      <c r="N818" s="12"/>
      <c r="O818" s="12"/>
    </row>
    <row r="819" spans="14:15" x14ac:dyDescent="0.25">
      <c r="N819" s="12"/>
      <c r="O819" s="12"/>
    </row>
    <row r="820" spans="14:15" x14ac:dyDescent="0.25">
      <c r="N820" s="12"/>
      <c r="O820" s="12"/>
    </row>
    <row r="821" spans="14:15" x14ac:dyDescent="0.25">
      <c r="N821" s="12"/>
      <c r="O821" s="12"/>
    </row>
    <row r="822" spans="14:15" x14ac:dyDescent="0.25">
      <c r="N822" s="12"/>
      <c r="O822" s="12"/>
    </row>
    <row r="823" spans="14:15" x14ac:dyDescent="0.25">
      <c r="N823" s="12"/>
      <c r="O823" s="12"/>
    </row>
    <row r="824" spans="14:15" x14ac:dyDescent="0.25">
      <c r="N824" s="12"/>
      <c r="O824" s="12"/>
    </row>
    <row r="825" spans="14:15" x14ac:dyDescent="0.25">
      <c r="N825" s="12"/>
      <c r="O825" s="12"/>
    </row>
    <row r="826" spans="14:15" x14ac:dyDescent="0.25">
      <c r="N826" s="12"/>
      <c r="O826" s="12"/>
    </row>
    <row r="827" spans="14:15" x14ac:dyDescent="0.25">
      <c r="N827" s="12"/>
      <c r="O827" s="12"/>
    </row>
    <row r="828" spans="14:15" x14ac:dyDescent="0.25">
      <c r="N828" s="12"/>
      <c r="O828" s="12"/>
    </row>
    <row r="829" spans="14:15" x14ac:dyDescent="0.25">
      <c r="N829" s="12"/>
      <c r="O829" s="12"/>
    </row>
    <row r="830" spans="14:15" x14ac:dyDescent="0.25">
      <c r="N830" s="12"/>
      <c r="O830" s="12"/>
    </row>
    <row r="831" spans="14:15" x14ac:dyDescent="0.25">
      <c r="N831" s="12"/>
      <c r="O831" s="12"/>
    </row>
    <row r="832" spans="14:15" x14ac:dyDescent="0.25">
      <c r="N832" s="12"/>
      <c r="O832" s="12"/>
    </row>
    <row r="833" spans="14:15" x14ac:dyDescent="0.25">
      <c r="N833" s="12"/>
      <c r="O833" s="12"/>
    </row>
    <row r="834" spans="14:15" x14ac:dyDescent="0.25">
      <c r="N834" s="12"/>
      <c r="O834" s="12"/>
    </row>
    <row r="835" spans="14:15" x14ac:dyDescent="0.25">
      <c r="N835" s="12"/>
      <c r="O835" s="12"/>
    </row>
    <row r="836" spans="14:15" x14ac:dyDescent="0.25">
      <c r="N836" s="12"/>
      <c r="O836" s="12"/>
    </row>
    <row r="837" spans="14:15" x14ac:dyDescent="0.25">
      <c r="N837" s="12"/>
      <c r="O837" s="12"/>
    </row>
    <row r="838" spans="14:15" x14ac:dyDescent="0.25">
      <c r="N838" s="12"/>
      <c r="O838" s="12"/>
    </row>
    <row r="839" spans="14:15" x14ac:dyDescent="0.25">
      <c r="N839" s="12"/>
      <c r="O839" s="12"/>
    </row>
    <row r="840" spans="14:15" x14ac:dyDescent="0.25">
      <c r="N840" s="12"/>
      <c r="O840" s="12"/>
    </row>
    <row r="841" spans="14:15" x14ac:dyDescent="0.25">
      <c r="N841" s="12"/>
      <c r="O841" s="12"/>
    </row>
    <row r="842" spans="14:15" x14ac:dyDescent="0.25">
      <c r="N842" s="12"/>
      <c r="O842" s="12"/>
    </row>
    <row r="843" spans="14:15" x14ac:dyDescent="0.25">
      <c r="N843" s="12"/>
      <c r="O843" s="12"/>
    </row>
    <row r="844" spans="14:15" x14ac:dyDescent="0.25">
      <c r="N844" s="12"/>
      <c r="O844" s="12"/>
    </row>
    <row r="845" spans="14:15" x14ac:dyDescent="0.25">
      <c r="N845" s="12"/>
      <c r="O845" s="12"/>
    </row>
    <row r="846" spans="14:15" x14ac:dyDescent="0.25">
      <c r="N846" s="12"/>
      <c r="O846" s="12"/>
    </row>
    <row r="847" spans="14:15" x14ac:dyDescent="0.25">
      <c r="N847" s="12"/>
      <c r="O847" s="12"/>
    </row>
    <row r="848" spans="14:15" x14ac:dyDescent="0.25">
      <c r="N848" s="12"/>
      <c r="O848" s="12"/>
    </row>
    <row r="849" spans="14:15" x14ac:dyDescent="0.25">
      <c r="N849" s="12"/>
      <c r="O849" s="12"/>
    </row>
    <row r="850" spans="14:15" x14ac:dyDescent="0.25">
      <c r="N850" s="12"/>
      <c r="O850" s="12"/>
    </row>
    <row r="851" spans="14:15" x14ac:dyDescent="0.25">
      <c r="N851" s="12"/>
      <c r="O851" s="12"/>
    </row>
    <row r="852" spans="14:15" x14ac:dyDescent="0.25">
      <c r="N852" s="12"/>
      <c r="O852" s="12"/>
    </row>
    <row r="853" spans="14:15" x14ac:dyDescent="0.25">
      <c r="N853" s="12"/>
      <c r="O853" s="12"/>
    </row>
    <row r="854" spans="14:15" x14ac:dyDescent="0.25">
      <c r="N854" s="12"/>
      <c r="O854" s="12"/>
    </row>
    <row r="855" spans="14:15" x14ac:dyDescent="0.25">
      <c r="N855" s="12"/>
      <c r="O855" s="12"/>
    </row>
    <row r="856" spans="14:15" x14ac:dyDescent="0.25">
      <c r="N856" s="12"/>
      <c r="O856" s="12"/>
    </row>
    <row r="857" spans="14:15" x14ac:dyDescent="0.25">
      <c r="N857" s="12"/>
      <c r="O857" s="12"/>
    </row>
    <row r="858" spans="14:15" x14ac:dyDescent="0.25">
      <c r="N858" s="12"/>
      <c r="O858" s="12"/>
    </row>
    <row r="859" spans="14:15" x14ac:dyDescent="0.25">
      <c r="N859" s="12"/>
      <c r="O859" s="12"/>
    </row>
    <row r="860" spans="14:15" x14ac:dyDescent="0.25">
      <c r="N860" s="12"/>
      <c r="O860" s="12"/>
    </row>
    <row r="861" spans="14:15" x14ac:dyDescent="0.25">
      <c r="N861" s="12"/>
      <c r="O861" s="12"/>
    </row>
    <row r="862" spans="14:15" x14ac:dyDescent="0.25">
      <c r="N862" s="12"/>
      <c r="O862" s="12"/>
    </row>
    <row r="863" spans="14:15" x14ac:dyDescent="0.25">
      <c r="N863" s="12"/>
      <c r="O863" s="12"/>
    </row>
    <row r="864" spans="14:15" x14ac:dyDescent="0.25">
      <c r="N864" s="12"/>
      <c r="O864" s="12"/>
    </row>
    <row r="865" spans="14:15" x14ac:dyDescent="0.25">
      <c r="N865" s="12"/>
      <c r="O865" s="12"/>
    </row>
    <row r="866" spans="14:15" x14ac:dyDescent="0.25">
      <c r="N866" s="12"/>
      <c r="O866" s="12"/>
    </row>
    <row r="867" spans="14:15" x14ac:dyDescent="0.25">
      <c r="N867" s="12"/>
      <c r="O867" s="12"/>
    </row>
    <row r="868" spans="14:15" x14ac:dyDescent="0.25">
      <c r="N868" s="12"/>
      <c r="O868" s="12"/>
    </row>
    <row r="869" spans="14:15" x14ac:dyDescent="0.25">
      <c r="N869" s="12"/>
      <c r="O869" s="12"/>
    </row>
    <row r="870" spans="14:15" x14ac:dyDescent="0.25">
      <c r="N870" s="12"/>
      <c r="O870" s="12"/>
    </row>
    <row r="871" spans="14:15" x14ac:dyDescent="0.25">
      <c r="N871" s="12"/>
      <c r="O871" s="12"/>
    </row>
    <row r="872" spans="14:15" x14ac:dyDescent="0.25">
      <c r="N872" s="12"/>
      <c r="O872" s="12"/>
    </row>
    <row r="873" spans="14:15" x14ac:dyDescent="0.25">
      <c r="N873" s="12"/>
      <c r="O873" s="12"/>
    </row>
    <row r="874" spans="14:15" x14ac:dyDescent="0.25">
      <c r="N874" s="12"/>
      <c r="O874" s="12"/>
    </row>
    <row r="875" spans="14:15" x14ac:dyDescent="0.25">
      <c r="N875" s="12"/>
      <c r="O875" s="12"/>
    </row>
    <row r="876" spans="14:15" x14ac:dyDescent="0.25">
      <c r="N876" s="12"/>
      <c r="O876" s="12"/>
    </row>
    <row r="877" spans="14:15" x14ac:dyDescent="0.25">
      <c r="N877" s="12"/>
      <c r="O877" s="12"/>
    </row>
    <row r="878" spans="14:15" x14ac:dyDescent="0.25">
      <c r="N878" s="12"/>
      <c r="O878" s="12"/>
    </row>
    <row r="879" spans="14:15" x14ac:dyDescent="0.25">
      <c r="N879" s="12"/>
      <c r="O879" s="12"/>
    </row>
    <row r="880" spans="14:15" x14ac:dyDescent="0.25">
      <c r="N880" s="12"/>
      <c r="O880" s="12"/>
    </row>
    <row r="881" spans="14:15" x14ac:dyDescent="0.25">
      <c r="N881" s="12"/>
      <c r="O881" s="12"/>
    </row>
    <row r="882" spans="14:15" x14ac:dyDescent="0.25">
      <c r="N882" s="12"/>
      <c r="O882" s="12"/>
    </row>
    <row r="883" spans="14:15" x14ac:dyDescent="0.25">
      <c r="N883" s="12"/>
      <c r="O883" s="12"/>
    </row>
    <row r="884" spans="14:15" x14ac:dyDescent="0.25">
      <c r="N884" s="12"/>
      <c r="O884" s="12"/>
    </row>
    <row r="885" spans="14:15" x14ac:dyDescent="0.25">
      <c r="N885" s="12"/>
      <c r="O885" s="12"/>
    </row>
    <row r="886" spans="14:15" x14ac:dyDescent="0.25">
      <c r="N886" s="12"/>
      <c r="O886" s="12"/>
    </row>
    <row r="887" spans="14:15" x14ac:dyDescent="0.25">
      <c r="N887" s="12"/>
      <c r="O887" s="12"/>
    </row>
    <row r="888" spans="14:15" x14ac:dyDescent="0.25">
      <c r="N888" s="12"/>
      <c r="O888" s="12"/>
    </row>
    <row r="889" spans="14:15" x14ac:dyDescent="0.25">
      <c r="N889" s="12"/>
      <c r="O889" s="12"/>
    </row>
    <row r="890" spans="14:15" x14ac:dyDescent="0.25">
      <c r="N890" s="12"/>
      <c r="O890" s="12"/>
    </row>
    <row r="891" spans="14:15" x14ac:dyDescent="0.25">
      <c r="N891" s="12"/>
      <c r="O891" s="12"/>
    </row>
    <row r="892" spans="14:15" x14ac:dyDescent="0.25">
      <c r="N892" s="12"/>
      <c r="O892" s="12"/>
    </row>
    <row r="893" spans="14:15" x14ac:dyDescent="0.25">
      <c r="N893" s="12"/>
      <c r="O893" s="12"/>
    </row>
    <row r="894" spans="14:15" x14ac:dyDescent="0.25">
      <c r="N894" s="12"/>
      <c r="O894" s="12"/>
    </row>
    <row r="895" spans="14:15" x14ac:dyDescent="0.25">
      <c r="N895" s="12"/>
      <c r="O895" s="12"/>
    </row>
    <row r="896" spans="14:15" x14ac:dyDescent="0.25">
      <c r="N896" s="12"/>
      <c r="O896" s="12"/>
    </row>
    <row r="897" spans="14:15" x14ac:dyDescent="0.25">
      <c r="N897" s="12"/>
      <c r="O897" s="12"/>
    </row>
    <row r="898" spans="14:15" x14ac:dyDescent="0.25">
      <c r="N898" s="12"/>
      <c r="O898" s="12"/>
    </row>
    <row r="899" spans="14:15" x14ac:dyDescent="0.25">
      <c r="N899" s="12"/>
      <c r="O899" s="12"/>
    </row>
    <row r="900" spans="14:15" x14ac:dyDescent="0.25">
      <c r="N900" s="12"/>
      <c r="O900" s="12"/>
    </row>
    <row r="901" spans="14:15" x14ac:dyDescent="0.25">
      <c r="N901" s="12"/>
      <c r="O901" s="12"/>
    </row>
    <row r="902" spans="14:15" x14ac:dyDescent="0.25">
      <c r="N902" s="12"/>
      <c r="O902" s="12"/>
    </row>
    <row r="903" spans="14:15" x14ac:dyDescent="0.25">
      <c r="N903" s="12"/>
      <c r="O903" s="12"/>
    </row>
    <row r="904" spans="14:15" x14ac:dyDescent="0.25">
      <c r="N904" s="12"/>
      <c r="O904" s="12"/>
    </row>
    <row r="905" spans="14:15" x14ac:dyDescent="0.25">
      <c r="N905" s="12"/>
      <c r="O905" s="12"/>
    </row>
    <row r="906" spans="14:15" x14ac:dyDescent="0.25">
      <c r="N906" s="12"/>
      <c r="O906" s="12"/>
    </row>
    <row r="907" spans="14:15" x14ac:dyDescent="0.25">
      <c r="N907" s="12"/>
      <c r="O907" s="12"/>
    </row>
    <row r="908" spans="14:15" x14ac:dyDescent="0.25">
      <c r="N908" s="12"/>
      <c r="O908" s="12"/>
    </row>
    <row r="909" spans="14:15" x14ac:dyDescent="0.25">
      <c r="N909" s="12"/>
      <c r="O909" s="12"/>
    </row>
    <row r="910" spans="14:15" x14ac:dyDescent="0.25">
      <c r="N910" s="12"/>
      <c r="O910" s="12"/>
    </row>
    <row r="911" spans="14:15" x14ac:dyDescent="0.25">
      <c r="N911" s="12"/>
      <c r="O911" s="12"/>
    </row>
    <row r="912" spans="14:15" x14ac:dyDescent="0.25">
      <c r="N912" s="12"/>
      <c r="O912" s="12"/>
    </row>
    <row r="913" spans="14:15" x14ac:dyDescent="0.25">
      <c r="N913" s="12"/>
      <c r="O913" s="12"/>
    </row>
    <row r="914" spans="14:15" x14ac:dyDescent="0.25">
      <c r="N914" s="12"/>
      <c r="O914" s="12"/>
    </row>
    <row r="915" spans="14:15" x14ac:dyDescent="0.25">
      <c r="N915" s="12"/>
      <c r="O915" s="12"/>
    </row>
    <row r="916" spans="14:15" x14ac:dyDescent="0.25">
      <c r="N916" s="12"/>
      <c r="O916" s="12"/>
    </row>
    <row r="917" spans="14:15" x14ac:dyDescent="0.25">
      <c r="N917" s="12"/>
      <c r="O917" s="12"/>
    </row>
    <row r="918" spans="14:15" x14ac:dyDescent="0.25">
      <c r="N918" s="12"/>
      <c r="O918" s="12"/>
    </row>
    <row r="919" spans="14:15" x14ac:dyDescent="0.25">
      <c r="N919" s="12"/>
      <c r="O919" s="12"/>
    </row>
    <row r="920" spans="14:15" x14ac:dyDescent="0.25">
      <c r="N920" s="12"/>
      <c r="O920" s="12"/>
    </row>
    <row r="921" spans="14:15" x14ac:dyDescent="0.25">
      <c r="N921" s="12"/>
      <c r="O921" s="12"/>
    </row>
    <row r="922" spans="14:15" x14ac:dyDescent="0.25">
      <c r="N922" s="12"/>
      <c r="O922" s="12"/>
    </row>
    <row r="923" spans="14:15" x14ac:dyDescent="0.25">
      <c r="N923" s="12"/>
      <c r="O923" s="12"/>
    </row>
    <row r="924" spans="14:15" x14ac:dyDescent="0.25">
      <c r="N924" s="12"/>
      <c r="O924" s="12"/>
    </row>
    <row r="925" spans="14:15" x14ac:dyDescent="0.25">
      <c r="N925" s="12"/>
      <c r="O925" s="12"/>
    </row>
    <row r="926" spans="14:15" x14ac:dyDescent="0.25">
      <c r="N926" s="12"/>
      <c r="O926" s="12"/>
    </row>
    <row r="927" spans="14:15" x14ac:dyDescent="0.25">
      <c r="N927" s="12"/>
      <c r="O927" s="12"/>
    </row>
    <row r="928" spans="14:15" x14ac:dyDescent="0.25">
      <c r="N928" s="12"/>
      <c r="O928" s="12"/>
    </row>
    <row r="929" spans="14:15" x14ac:dyDescent="0.25">
      <c r="N929" s="12"/>
      <c r="O929" s="12"/>
    </row>
    <row r="930" spans="14:15" x14ac:dyDescent="0.25">
      <c r="N930" s="12"/>
      <c r="O930" s="12"/>
    </row>
    <row r="931" spans="14:15" x14ac:dyDescent="0.25">
      <c r="N931" s="12"/>
      <c r="O931" s="12"/>
    </row>
  </sheetData>
  <mergeCells count="2">
    <mergeCell ref="A1:O1"/>
    <mergeCell ref="A8:O8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"/>
  <sheetViews>
    <sheetView zoomScaleNormal="100" workbookViewId="0"/>
  </sheetViews>
  <sheetFormatPr baseColWidth="10" defaultColWidth="10.85546875" defaultRowHeight="15" x14ac:dyDescent="0.25"/>
  <cols>
    <col min="1" max="1" width="18.5703125" customWidth="1"/>
    <col min="2" max="2" width="10.85546875" customWidth="1"/>
    <col min="3" max="3" width="10.28515625" customWidth="1"/>
    <col min="4" max="4" width="12.140625" customWidth="1"/>
    <col min="5" max="5" width="9.42578125" customWidth="1"/>
    <col min="6" max="6" width="11.7109375" customWidth="1"/>
    <col min="7" max="7" width="9.42578125" customWidth="1"/>
    <col min="8" max="8" width="9.5703125" customWidth="1"/>
    <col min="9" max="9" width="8.85546875" customWidth="1"/>
    <col min="10" max="10" width="9.5703125" customWidth="1"/>
  </cols>
  <sheetData>
    <row r="1" spans="1:11" x14ac:dyDescent="0.25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8" customFormat="1" ht="88.5" customHeight="1" x14ac:dyDescent="0.25">
      <c r="A2" s="27"/>
      <c r="B2" s="15" t="s">
        <v>206</v>
      </c>
      <c r="C2" s="15" t="s">
        <v>207</v>
      </c>
      <c r="D2" s="15" t="s">
        <v>208</v>
      </c>
      <c r="E2" s="15" t="s">
        <v>209</v>
      </c>
      <c r="F2" s="15" t="s">
        <v>210</v>
      </c>
      <c r="G2" s="15" t="s">
        <v>211</v>
      </c>
      <c r="H2" s="15" t="s">
        <v>212</v>
      </c>
      <c r="I2" s="15" t="s">
        <v>213</v>
      </c>
      <c r="J2" s="15" t="s">
        <v>214</v>
      </c>
      <c r="K2" s="15" t="s">
        <v>215</v>
      </c>
    </row>
    <row r="3" spans="1:11" x14ac:dyDescent="0.25">
      <c r="A3" s="27" t="s">
        <v>264</v>
      </c>
      <c r="B3" s="29">
        <f>COUNTIF('Comment te sens tu'!B3:B202,'Comment te sens tu 2'!$A$3)</f>
        <v>0</v>
      </c>
      <c r="C3" s="29">
        <f>COUNTIF('Comment te sens tu'!C3:C202,'Comment te sens tu 2'!$A$3)</f>
        <v>0</v>
      </c>
      <c r="D3" s="29">
        <f>COUNTIF('Comment te sens tu'!D3:D202,'Comment te sens tu 2'!$A$3)</f>
        <v>0</v>
      </c>
      <c r="E3" s="29">
        <f>COUNTIF('Comment te sens tu'!E3:E202,'Comment te sens tu 2'!$A$3)</f>
        <v>0</v>
      </c>
      <c r="F3" s="29">
        <f>COUNTIF('Comment te sens tu'!F3:F202,'Comment te sens tu 2'!$A$3)</f>
        <v>0</v>
      </c>
      <c r="G3" s="29">
        <f>COUNTIF('Comment te sens tu'!G3:G202,'Comment te sens tu 2'!$A$3)</f>
        <v>0</v>
      </c>
      <c r="H3" s="29">
        <f>COUNTIF('Comment te sens tu'!H3:H202,'Comment te sens tu 2'!$A$3)</f>
        <v>0</v>
      </c>
      <c r="I3" s="29">
        <f>COUNTIF('Comment te sens tu'!I3:I202,'Comment te sens tu 2'!$A$3)</f>
        <v>0</v>
      </c>
      <c r="J3" s="29">
        <f>COUNTIF('Comment te sens tu'!J3:J202,'Comment te sens tu 2'!$A$3)</f>
        <v>0</v>
      </c>
      <c r="K3" s="29">
        <f>COUNTIF('Comment te sens tu'!K3:K202,'Comment te sens tu 2'!$A$3)</f>
        <v>0</v>
      </c>
    </row>
    <row r="4" spans="1:11" x14ac:dyDescent="0.25">
      <c r="A4" s="27" t="s">
        <v>265</v>
      </c>
      <c r="B4" s="29">
        <f>COUNTIF('Comment te sens tu'!B3:B202,'Comment te sens tu 2'!$A$4)</f>
        <v>0</v>
      </c>
      <c r="C4" s="29">
        <f>COUNTIF('Comment te sens tu'!C3:C202,'Comment te sens tu 2'!$A$4)</f>
        <v>0</v>
      </c>
      <c r="D4" s="29">
        <f>COUNTIF('Comment te sens tu'!D3:D202,'Comment te sens tu 2'!$A$4)</f>
        <v>0</v>
      </c>
      <c r="E4" s="29">
        <f>COUNTIF('Comment te sens tu'!E4:E203,'Comment te sens tu 2'!$A$3)</f>
        <v>0</v>
      </c>
      <c r="F4" s="29">
        <f>COUNTIF('Comment te sens tu'!F4:F203,'Comment te sens tu 2'!$A$3)</f>
        <v>0</v>
      </c>
      <c r="G4" s="29">
        <f>COUNTIF('Comment te sens tu'!G4:G203,'Comment te sens tu 2'!$A$3)</f>
        <v>0</v>
      </c>
      <c r="H4" s="29">
        <f>COUNTIF('Comment te sens tu'!H4:H203,'Comment te sens tu 2'!$A$3)</f>
        <v>0</v>
      </c>
      <c r="I4" s="29">
        <f>COUNTIF('Comment te sens tu'!I4:I203,'Comment te sens tu 2'!$A$3)</f>
        <v>0</v>
      </c>
      <c r="J4" s="29">
        <f>COUNTIF('Comment te sens tu'!J4:J203,'Comment te sens tu 2'!$A$3)</f>
        <v>0</v>
      </c>
      <c r="K4" s="29">
        <f>COUNTIF('Comment te sens tu'!K4:K203,'Comment te sens tu 2'!$A$3)</f>
        <v>0</v>
      </c>
    </row>
    <row r="5" spans="1:11" x14ac:dyDescent="0.25">
      <c r="A5" s="27" t="s">
        <v>266</v>
      </c>
      <c r="B5" s="29">
        <f>COUNTIF('Comment te sens tu'!B3:B202,'Comment te sens tu 2'!$A$5)</f>
        <v>0</v>
      </c>
      <c r="C5" s="29">
        <f>COUNTIF('Comment te sens tu'!C3:C202,'Comment te sens tu 2'!$A$5)</f>
        <v>0</v>
      </c>
      <c r="D5" s="29">
        <f>COUNTIF('Comment te sens tu'!D3:D202,'Comment te sens tu 2'!$A$5)</f>
        <v>0</v>
      </c>
      <c r="E5" s="29">
        <f>COUNTIF('Comment te sens tu'!E5:E204,'Comment te sens tu 2'!$A$3)</f>
        <v>0</v>
      </c>
      <c r="F5" s="29">
        <f>COUNTIF('Comment te sens tu'!F5:F204,'Comment te sens tu 2'!$A$3)</f>
        <v>0</v>
      </c>
      <c r="G5" s="29">
        <f>COUNTIF('Comment te sens tu'!G5:G204,'Comment te sens tu 2'!$A$3)</f>
        <v>0</v>
      </c>
      <c r="H5" s="29">
        <f>COUNTIF('Comment te sens tu'!H5:H204,'Comment te sens tu 2'!$A$3)</f>
        <v>0</v>
      </c>
      <c r="I5" s="29">
        <f>COUNTIF('Comment te sens tu'!I5:I204,'Comment te sens tu 2'!$A$3)</f>
        <v>0</v>
      </c>
      <c r="J5" s="29">
        <f>COUNTIF('Comment te sens tu'!J5:J204,'Comment te sens tu 2'!$A$3)</f>
        <v>0</v>
      </c>
      <c r="K5" s="29">
        <f>COUNTIF('Comment te sens tu'!K5:K204,'Comment te sens tu 2'!$A$3)</f>
        <v>0</v>
      </c>
    </row>
    <row r="6" spans="1:11" x14ac:dyDescent="0.25">
      <c r="A6" s="27" t="s">
        <v>267</v>
      </c>
      <c r="B6" s="29">
        <f>COUNTIF('Comment te sens tu'!B3:B202,'Comment te sens tu 2'!$A$6)</f>
        <v>0</v>
      </c>
      <c r="C6" s="29">
        <f>COUNTIF('Comment te sens tu'!C3:C202,'Comment te sens tu 2'!$A$6)</f>
        <v>0</v>
      </c>
      <c r="D6" s="29">
        <f>COUNTIF('Comment te sens tu'!D3:D202,'Comment te sens tu 2'!$A$6)</f>
        <v>0</v>
      </c>
      <c r="E6" s="29">
        <f>COUNTIF('Comment te sens tu'!E6:E205,'Comment te sens tu 2'!$A$3)</f>
        <v>0</v>
      </c>
      <c r="F6" s="29">
        <f>COUNTIF('Comment te sens tu'!F6:F205,'Comment te sens tu 2'!$A$3)</f>
        <v>0</v>
      </c>
      <c r="G6" s="29">
        <f>COUNTIF('Comment te sens tu'!G6:G205,'Comment te sens tu 2'!$A$3)</f>
        <v>0</v>
      </c>
      <c r="H6" s="29">
        <f>COUNTIF('Comment te sens tu'!H6:H205,'Comment te sens tu 2'!$A$3)</f>
        <v>0</v>
      </c>
      <c r="I6" s="29">
        <f>COUNTIF('Comment te sens tu'!I6:I205,'Comment te sens tu 2'!$A$3)</f>
        <v>0</v>
      </c>
      <c r="J6" s="29">
        <f>COUNTIF('Comment te sens tu'!J6:J205,'Comment te sens tu 2'!$A$3)</f>
        <v>0</v>
      </c>
      <c r="K6" s="29">
        <f>COUNTIF('Comment te sens tu'!K6:K205,'Comment te sens tu 2'!$A$3)</f>
        <v>0</v>
      </c>
    </row>
    <row r="7" spans="1:11" x14ac:dyDescent="0.25">
      <c r="A7" s="27" t="s">
        <v>262</v>
      </c>
      <c r="B7" s="29">
        <f>SUM(B3:B6)</f>
        <v>0</v>
      </c>
      <c r="C7" s="29">
        <f>SUM(C3:C6)</f>
        <v>0</v>
      </c>
      <c r="D7" s="29">
        <f>SUM(D3:D6)</f>
        <v>0</v>
      </c>
      <c r="E7" s="29">
        <f>COUNTIF('Comment te sens tu'!E7:E206,'Comment te sens tu 2'!$A$3)</f>
        <v>0</v>
      </c>
      <c r="F7" s="29">
        <f>COUNTIF('Comment te sens tu'!F7:F206,'Comment te sens tu 2'!$A$3)</f>
        <v>0</v>
      </c>
      <c r="G7" s="29">
        <f>COUNTIF('Comment te sens tu'!G7:G206,'Comment te sens tu 2'!$A$3)</f>
        <v>0</v>
      </c>
      <c r="H7" s="29">
        <f>COUNTIF('Comment te sens tu'!H7:H206,'Comment te sens tu 2'!$A$3)</f>
        <v>0</v>
      </c>
      <c r="I7" s="29">
        <f>COUNTIF('Comment te sens tu'!I7:I206,'Comment te sens tu 2'!$A$3)</f>
        <v>0</v>
      </c>
      <c r="J7" s="29">
        <f>COUNTIF('Comment te sens tu'!J7:J206,'Comment te sens tu 2'!$A$3)</f>
        <v>0</v>
      </c>
      <c r="K7" s="29">
        <f>COUNTIF('Comment te sens tu'!K7:K206,'Comment te sens tu 2'!$A$3)</f>
        <v>0</v>
      </c>
    </row>
    <row r="8" spans="1:11" x14ac:dyDescent="0.25">
      <c r="A8" s="28"/>
    </row>
    <row r="9" spans="1:11" x14ac:dyDescent="0.25">
      <c r="A9" s="1" t="s">
        <v>270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01.25" x14ac:dyDescent="0.25">
      <c r="A10" s="27"/>
      <c r="B10" s="15" t="s">
        <v>206</v>
      </c>
      <c r="C10" s="15" t="s">
        <v>207</v>
      </c>
      <c r="D10" s="15" t="s">
        <v>208</v>
      </c>
      <c r="E10" s="15" t="s">
        <v>209</v>
      </c>
      <c r="F10" s="15" t="s">
        <v>210</v>
      </c>
      <c r="G10" s="15" t="s">
        <v>211</v>
      </c>
      <c r="H10" s="15" t="s">
        <v>212</v>
      </c>
      <c r="I10" s="15" t="s">
        <v>213</v>
      </c>
      <c r="J10" s="15" t="s">
        <v>214</v>
      </c>
      <c r="K10" s="15" t="s">
        <v>215</v>
      </c>
    </row>
    <row r="11" spans="1:11" x14ac:dyDescent="0.25">
      <c r="A11" s="27" t="s">
        <v>264</v>
      </c>
      <c r="B11" s="30" t="e">
        <f>100*B3/$B$7</f>
        <v>#DIV/0!</v>
      </c>
      <c r="C11" s="30" t="e">
        <f>100*C3/$C$7</f>
        <v>#DIV/0!</v>
      </c>
      <c r="D11" s="30" t="e">
        <f>100*D3/$D$7</f>
        <v>#DIV/0!</v>
      </c>
      <c r="E11" s="30" t="e">
        <f>100*E3/$E$7</f>
        <v>#DIV/0!</v>
      </c>
      <c r="F11" s="30" t="e">
        <f>100*F3/$F$7</f>
        <v>#DIV/0!</v>
      </c>
      <c r="G11" s="30" t="e">
        <f>100*G3/$G$7</f>
        <v>#DIV/0!</v>
      </c>
      <c r="H11" s="30" t="e">
        <f>100*H3/$H$7</f>
        <v>#DIV/0!</v>
      </c>
      <c r="I11" s="30" t="e">
        <f>100*I3/$I$7</f>
        <v>#DIV/0!</v>
      </c>
      <c r="J11" s="30" t="e">
        <f>100*J3/$J$7</f>
        <v>#DIV/0!</v>
      </c>
      <c r="K11" s="30" t="e">
        <f>100*K3/$K$7</f>
        <v>#DIV/0!</v>
      </c>
    </row>
    <row r="12" spans="1:11" x14ac:dyDescent="0.25">
      <c r="A12" s="27" t="s">
        <v>265</v>
      </c>
      <c r="B12" s="30" t="e">
        <f>100*B4/$B$7</f>
        <v>#DIV/0!</v>
      </c>
      <c r="C12" s="30" t="e">
        <f>100*C4/$C$7</f>
        <v>#DIV/0!</v>
      </c>
      <c r="D12" s="30" t="e">
        <f>100*D4/$D$7</f>
        <v>#DIV/0!</v>
      </c>
      <c r="E12" s="30" t="e">
        <f>100*E4/$E$7</f>
        <v>#DIV/0!</v>
      </c>
      <c r="F12" s="30" t="e">
        <f>100*F4/$F$7</f>
        <v>#DIV/0!</v>
      </c>
      <c r="G12" s="30" t="e">
        <f>100*G4/$G$7</f>
        <v>#DIV/0!</v>
      </c>
      <c r="H12" s="30" t="e">
        <f>100*H4/$H$7</f>
        <v>#DIV/0!</v>
      </c>
      <c r="I12" s="30" t="e">
        <f>100*I4/$I$7</f>
        <v>#DIV/0!</v>
      </c>
      <c r="J12" s="30" t="e">
        <f>100*J4/$J$7</f>
        <v>#DIV/0!</v>
      </c>
      <c r="K12" s="30" t="e">
        <f>100*K4/$K$7</f>
        <v>#DIV/0!</v>
      </c>
    </row>
    <row r="13" spans="1:11" x14ac:dyDescent="0.25">
      <c r="A13" s="27" t="s">
        <v>266</v>
      </c>
      <c r="B13" s="30" t="e">
        <f>100*B5/$B$7</f>
        <v>#DIV/0!</v>
      </c>
      <c r="C13" s="30" t="e">
        <f>100*C5/$C$7</f>
        <v>#DIV/0!</v>
      </c>
      <c r="D13" s="30" t="e">
        <f>100*D5/$D$7</f>
        <v>#DIV/0!</v>
      </c>
      <c r="E13" s="30" t="e">
        <f>100*E5/$E$7</f>
        <v>#DIV/0!</v>
      </c>
      <c r="F13" s="30" t="e">
        <f>100*F5/$F$7</f>
        <v>#DIV/0!</v>
      </c>
      <c r="G13" s="30" t="e">
        <f>100*G5/$G$7</f>
        <v>#DIV/0!</v>
      </c>
      <c r="H13" s="30" t="e">
        <f>100*H5/$H$7</f>
        <v>#DIV/0!</v>
      </c>
      <c r="I13" s="30" t="e">
        <f>100*I5/$I$7</f>
        <v>#DIV/0!</v>
      </c>
      <c r="J13" s="30" t="e">
        <f>100*J5/$J$7</f>
        <v>#DIV/0!</v>
      </c>
      <c r="K13" s="30" t="e">
        <f>100*K5/$K$7</f>
        <v>#DIV/0!</v>
      </c>
    </row>
    <row r="14" spans="1:11" x14ac:dyDescent="0.25">
      <c r="A14" s="27" t="s">
        <v>267</v>
      </c>
      <c r="B14" s="30" t="e">
        <f>100*B6/$B$7</f>
        <v>#DIV/0!</v>
      </c>
      <c r="C14" s="30" t="e">
        <f>100*C6/$C$7</f>
        <v>#DIV/0!</v>
      </c>
      <c r="D14" s="30" t="e">
        <f>100*D6/$D$7</f>
        <v>#DIV/0!</v>
      </c>
      <c r="E14" s="30" t="e">
        <f>100*E6/$E$7</f>
        <v>#DIV/0!</v>
      </c>
      <c r="F14" s="30" t="e">
        <f>100*F6/$F$7</f>
        <v>#DIV/0!</v>
      </c>
      <c r="G14" s="30" t="e">
        <f>100*G6/$G$7</f>
        <v>#DIV/0!</v>
      </c>
      <c r="H14" s="30" t="e">
        <f>100*H6/$H$7</f>
        <v>#DIV/0!</v>
      </c>
      <c r="I14" s="30" t="e">
        <f>100*I6/$I$7</f>
        <v>#DIV/0!</v>
      </c>
      <c r="J14" s="30" t="e">
        <f>100*J6/$J$7</f>
        <v>#DIV/0!</v>
      </c>
      <c r="K14" s="30" t="e">
        <f>100*K6/$K$7</f>
        <v>#DIV/0!</v>
      </c>
    </row>
    <row r="15" spans="1:11" x14ac:dyDescent="0.25">
      <c r="A15" s="27" t="s">
        <v>262</v>
      </c>
      <c r="B15" s="30" t="e">
        <f t="shared" ref="B15:K15" si="0">SUM(B11:B14)</f>
        <v>#DIV/0!</v>
      </c>
      <c r="C15" s="30" t="e">
        <f t="shared" si="0"/>
        <v>#DIV/0!</v>
      </c>
      <c r="D15" s="30" t="e">
        <f t="shared" si="0"/>
        <v>#DIV/0!</v>
      </c>
      <c r="E15" s="30" t="e">
        <f t="shared" si="0"/>
        <v>#DIV/0!</v>
      </c>
      <c r="F15" s="30" t="e">
        <f t="shared" si="0"/>
        <v>#DIV/0!</v>
      </c>
      <c r="G15" s="30" t="e">
        <f t="shared" si="0"/>
        <v>#DIV/0!</v>
      </c>
      <c r="H15" s="30" t="e">
        <f t="shared" si="0"/>
        <v>#DIV/0!</v>
      </c>
      <c r="I15" s="30" t="e">
        <f t="shared" si="0"/>
        <v>#DIV/0!</v>
      </c>
      <c r="J15" s="30" t="e">
        <f t="shared" si="0"/>
        <v>#DIV/0!</v>
      </c>
      <c r="K15" s="30" t="e">
        <f t="shared" si="0"/>
        <v>#DIV/0!</v>
      </c>
    </row>
    <row r="16" spans="1:11" x14ac:dyDescent="0.25">
      <c r="A16" s="28"/>
    </row>
    <row r="17" spans="1:1" x14ac:dyDescent="0.25">
      <c r="A17" s="28"/>
    </row>
    <row r="18" spans="1:1" x14ac:dyDescent="0.25">
      <c r="A18" s="28"/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25" spans="1:1" x14ac:dyDescent="0.25">
      <c r="A25" s="28"/>
    </row>
    <row r="26" spans="1:1" x14ac:dyDescent="0.25">
      <c r="A26" s="28"/>
    </row>
    <row r="27" spans="1:1" x14ac:dyDescent="0.25">
      <c r="A27" s="28"/>
    </row>
    <row r="28" spans="1:1" x14ac:dyDescent="0.25">
      <c r="A28" s="28"/>
    </row>
    <row r="29" spans="1:1" x14ac:dyDescent="0.25">
      <c r="A29" s="28"/>
    </row>
    <row r="30" spans="1:1" x14ac:dyDescent="0.25">
      <c r="A30" s="28"/>
    </row>
    <row r="31" spans="1:1" x14ac:dyDescent="0.25">
      <c r="A31" s="28"/>
    </row>
    <row r="32" spans="1:1" x14ac:dyDescent="0.25">
      <c r="A32" s="28"/>
    </row>
    <row r="33" spans="1:1" x14ac:dyDescent="0.25">
      <c r="A33" s="28"/>
    </row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8"/>
    </row>
    <row r="41" spans="1:1" x14ac:dyDescent="0.25">
      <c r="A41" s="28"/>
    </row>
    <row r="42" spans="1:1" x14ac:dyDescent="0.25">
      <c r="A42" s="28"/>
    </row>
    <row r="43" spans="1:1" x14ac:dyDescent="0.25">
      <c r="A43" s="28"/>
    </row>
    <row r="44" spans="1:1" x14ac:dyDescent="0.25">
      <c r="A44" s="28"/>
    </row>
    <row r="45" spans="1:1" x14ac:dyDescent="0.25">
      <c r="A45" s="28"/>
    </row>
    <row r="46" spans="1:1" x14ac:dyDescent="0.25">
      <c r="A46" s="28"/>
    </row>
    <row r="47" spans="1:1" x14ac:dyDescent="0.25">
      <c r="A47" s="28"/>
    </row>
    <row r="48" spans="1:1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</sheetData>
  <mergeCells count="2">
    <mergeCell ref="A1:K1"/>
    <mergeCell ref="A9:K9"/>
  </mergeCell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'Variables de réponses'!$D$4:$D$7</xm:f>
          </x14:formula1>
          <x14:formula2>
            <xm:f>0</xm:f>
          </x14:formula2>
          <xm:sqref>B8:E8 B16:E52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Généralités</vt:lpstr>
      <vt:lpstr>Comment te sens tu</vt:lpstr>
      <vt:lpstr>Comment cela se passe t il avec</vt:lpstr>
      <vt:lpstr>être embêté</vt:lpstr>
      <vt:lpstr>En savoir plus</vt:lpstr>
      <vt:lpstr>Graphiques</vt:lpstr>
      <vt:lpstr>Généralités (2)</vt:lpstr>
      <vt:lpstr>Comment cela se passe t il ave2</vt:lpstr>
      <vt:lpstr>Comment te sens tu 2</vt:lpstr>
      <vt:lpstr>TOTAUX</vt:lpstr>
      <vt:lpstr>être embêté (2)</vt:lpstr>
      <vt:lpstr>En savoir plus (2)</vt:lpstr>
      <vt:lpstr>Variables de réponses</vt:lpstr>
      <vt:lpstr>Variables de réponses2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pano59 Laporte</dc:creator>
  <dc:description/>
  <cp:lastModifiedBy>Samuel Bougrier</cp:lastModifiedBy>
  <cp:revision>0</cp:revision>
  <dcterms:created xsi:type="dcterms:W3CDTF">2023-11-06T19:25:22Z</dcterms:created>
  <dcterms:modified xsi:type="dcterms:W3CDTF">2024-11-06T12:59:56Z</dcterms:modified>
  <dc:language>fr-FR</dc:language>
</cp:coreProperties>
</file>